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<sst xmlns="http://schemas.openxmlformats.org/spreadsheetml/2006/main" count="1016" uniqueCount="528">
  <si>
    <t xml:space="preserve">URL</t>
  </si>
  <si>
    <t xml:space="preserve">SDI ID</t>
  </si>
  <si>
    <t xml:space="preserve">Manufacturer</t>
  </si>
  <si>
    <t xml:space="preserve">Model</t>
  </si>
  <si>
    <t xml:space="preserve">Description</t>
  </si>
  <si>
    <t xml:space="preserve">Qty</t>
  </si>
  <si>
    <t xml:space="preserve">Version</t>
  </si>
  <si>
    <t xml:space="preserve">Condition</t>
  </si>
  <si>
    <t xml:space="preserve">Vintage</t>
  </si>
  <si>
    <t xml:space="preserve">Comments</t>
  </si>
  <si>
    <t xml:space="preserve">77153</t>
  </si>
  <si>
    <t xml:space="preserve">AMI</t>
  </si>
  <si>
    <t xml:space="preserve">885</t>
  </si>
  <si>
    <t xml:space="preserve">Screen printer Squeegee box lot</t>
  </si>
  <si>
    <t xml:space="preserve">1</t>
  </si>
  <si>
    <t xml:space="preserve">SMT</t>
  </si>
  <si>
    <t xml:space="preserve">as new</t>
  </si>
  <si>
    <t xml:space="preserve">Brand new in the box;
1. Black Hardness squeegee 26" in length 18 pcs
2. White Hardness squeegee 26" length 64 pcs
For AMI PRESCO CP-885 screen printer, and others</t>
  </si>
  <si>
    <t xml:space="preserve">108938</t>
  </si>
  <si>
    <t xml:space="preserve">ASML</t>
  </si>
  <si>
    <t xml:space="preserve">AT1100B Twinscan</t>
  </si>
  <si>
    <t xml:space="preserve">DUV Lithography exposure system 193 nm</t>
  </si>
  <si>
    <t xml:space="preserve">200 mm and 300 mm</t>
  </si>
  <si>
    <t xml:space="preserve">excellent</t>
  </si>
  <si>
    <t xml:space="preserve">-STILL INSTALLED AND OPERATIONAL IN THE FAB
-CAN BE DEMOED WORKING
-LENS DATA AVAILABLE ON REQUEST
-SEE ATTACHED PHOTOS TO SEE THE CURRENT CONDITION
The ASML AT 1100 Twinscan lithography system is designed to enable 100 nm 
volume manufacturing of 300 mm wafers.
The Zeiss Starlith 1100 lens uses ArF illumination, has 80,000 pixels and a 
numerical aperture variable between 0.75 to 0.50.
Calcium Fluoride (CaF2) is used for critical lens elements.
High transmission coatings are used to increase available illumination.
The lens is designed for low aberrations.
With a a 20 watt, 4 kHz laser, throughput is around 100 wph for a 10 mJ/cm2 
dose.
The system uses a Twinscan stage, which is designed to allow better 
focusing by pre-scanning the wafer at a separate metrology position where 
the wafer is fully mapped in 3D prior to the second exposure stage. By 
aligning the wafer on the metrology stage, better throughput and intensity 
are also achieved.The scan speed of the twinscan stage is 320 mm. The 
system features z- interferometers for focus control.
The lens is balanced to allow 70 nm dynamics.
Key performance specifications:-
    * Variable NA 0.75 to 0.50
    * Resolution better than or equal to 100 nm
    * Field size 26 mm x 32 mm
    * Laser: 20 Watt 4 kHz
    * Overlay to within 20 nm
    * Throughput 93 wph or better
Laser type: Cymer Nanolith 7600
Track interface type: FSI Polaris
Recent lens data is available by request.</t>
  </si>
  <si>
    <t xml:space="preserve">53020</t>
  </si>
  <si>
    <t xml:space="preserve">CANON</t>
  </si>
  <si>
    <t xml:space="preserve">Fujitsu denso 4250-E921</t>
  </si>
  <si>
    <t xml:space="preserve">Hi-Voltage power supply for Canon FPA 3000 series iw i4 i5 ex3 ex4 ex5 ex6</t>
  </si>
  <si>
    <t xml:space="preserve">spares</t>
  </si>
  <si>
    <t xml:space="preserve">4 OUT channels 220-380VDC, 2,5KW</t>
  </si>
  <si>
    <t xml:space="preserve">53021</t>
  </si>
  <si>
    <t xml:space="preserve">Canon</t>
  </si>
  <si>
    <t xml:space="preserve">Fujitsu Denso 4250-E921</t>
  </si>
  <si>
    <t xml:space="preserve">4 channels Hi voltage power supply 220-380VDC-2.5KW</t>
  </si>
  <si>
    <t xml:space="preserve">53023</t>
  </si>
  <si>
    <t xml:space="preserve">4 channels high voltage power supply, 220-380VDC, 2.5KW</t>
  </si>
  <si>
    <t xml:space="preserve">84774</t>
  </si>
  <si>
    <t xml:space="preserve">Chuck, 8 inch</t>
  </si>
  <si>
    <t xml:space="preserve">Wafer Chuck for EX3, EX4, i4, i5</t>
  </si>
  <si>
    <t xml:space="preserve">200 mm</t>
  </si>
  <si>
    <t xml:space="preserve">Chuck FOR 8 INCH compatible with Canon  EX3,ex4, I4, I5 scanner
</t>
  </si>
  <si>
    <t xml:space="preserve">52262</t>
  </si>
  <si>
    <t xml:space="preserve">6736A</t>
  </si>
  <si>
    <t xml:space="preserve">reticle handling robot for i4, iW, i5, i5+, EX3, EX4, EX5, EX6</t>
  </si>
  <si>
    <t xml:space="preserve">Reticle handler complete with CCD reader, see picture for details</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</si>
  <si>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</si>
  <si>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</si>
  <si>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</si>
  <si>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</si>
  <si>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</si>
  <si>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</si>
  <si>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</si>
  <si>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</si>
  <si>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53041</t>
  </si>
  <si>
    <t xml:space="preserve">Wafer Cassette holder for FPA 3000 SERIES iw i4 i5 ex3 ex4 ex5 ex6</t>
  </si>
  <si>
    <t xml:space="preserve">8" cassette holder, see pictures for details</t>
  </si>
  <si>
    <t xml:space="preserve">53042</t>
  </si>
  <si>
    <t xml:space="preserve">FPA 3000 series</t>
  </si>
  <si>
    <t xml:space="preserve">Cassette holder for Canon FPA 3000 series iw i4 i5 ex3 ex4 ex5 ex6</t>
  </si>
  <si>
    <t xml:space="preserve">8" Cassette holder, see pictures for details</t>
  </si>
  <si>
    <t xml:space="preserve">53045</t>
  </si>
  <si>
    <t xml:space="preserve">Fuji Electric PE-LA 5 D</t>
  </si>
  <si>
    <t xml:space="preserve">Inductive Linear Sensor for Canon FPA 3000 series iw i4 i5 ex3 ex4 ex5 ex6</t>
  </si>
  <si>
    <t xml:space="preserve">3</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</si>
  <si>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</si>
  <si>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</si>
  <si>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</si>
  <si>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</si>
  <si>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</si>
  <si>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</si>
  <si>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</si>
  <si>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</si>
  <si>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</si>
  <si>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</si>
  <si>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</si>
  <si>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</si>
  <si>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103739</t>
  </si>
  <si>
    <t xml:space="preserve">BG4-6746 BH8-1822-01 BG8-2683</t>
  </si>
  <si>
    <t xml:space="preserve">WF/RC IF PCB FOR CANON I-LINE STEPPERS</t>
  </si>
  <si>
    <t xml:space="preserve">Spares</t>
  </si>
  <si>
    <t xml:space="preserve">-Canon BH8-1822-01 BG4-6746 WF/RC-IF BG8-2683 PCB</t>
  </si>
  <si>
    <t xml:space="preserve">103741</t>
  </si>
  <si>
    <t xml:space="preserve">ROCKY KS-112</t>
  </si>
  <si>
    <t xml:space="preserve">SCSI EXT PCB FOR CANON FPA  SERIES I-LINE STEPPERS</t>
  </si>
  <si>
    <t xml:space="preserve">SPARES</t>
  </si>
  <si>
    <t xml:space="preserve">-Canon / Rocky KS-112 SCSI EXT PCB
Also marked with the following markings:-
DS3695
6416
665C0475</t>
  </si>
  <si>
    <t xml:space="preserve">53056</t>
  </si>
  <si>
    <t xml:space="preserve">BG9-4757, BH8--1069-01</t>
  </si>
  <si>
    <t xml:space="preserve">AF DRV board for Canon FPA 1550 series</t>
  </si>
  <si>
    <t xml:space="preserve">AF driver board from Canon 1550 MarkIV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</si>
  <si>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</si>
  <si>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</si>
  <si>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</si>
  <si>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</si>
  <si>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</si>
  <si>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</si>
  <si>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</si>
  <si>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</si>
  <si>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53059</t>
  </si>
  <si>
    <t xml:space="preserve">BH8-1073-01, BG9-4763, BG8-3114</t>
  </si>
  <si>
    <t xml:space="preserve">PA SENSER board</t>
  </si>
  <si>
    <t xml:space="preserve">PA SENSE board, suitable on Canon 1550MarkIV series</t>
  </si>
  <si>
    <t xml:space="preserve">53060</t>
  </si>
  <si>
    <t xml:space="preserve">BG9-4764, BH8-1074-01</t>
  </si>
  <si>
    <t xml:space="preserve">PA CCD board for Canon FPA series steppers</t>
  </si>
  <si>
    <t xml:space="preserve">PA CCD board, suitable for Canon 1550MarkIV series</t>
  </si>
  <si>
    <t xml:space="preserve">53061</t>
  </si>
  <si>
    <t xml:space="preserve">BG9-4762, BG8-3113, BH8-1072-01</t>
  </si>
  <si>
    <t xml:space="preserve">PA STAGE board for Canon 1550MarkIV series</t>
  </si>
  <si>
    <t xml:space="preserve">PA STAGE board suitable for Canon 1550MarkIV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</si>
  <si>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</si>
  <si>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</si>
  <si>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</si>
  <si>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</si>
  <si>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</si>
  <si>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</si>
  <si>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</si>
  <si>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</si>
  <si>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53066</t>
  </si>
  <si>
    <t xml:space="preserve">BG4-6365</t>
  </si>
  <si>
    <t xml:space="preserve">PPC Pellicle Particle Checker Unit for FPA3000 series stepper  iw i4 i5 ex3 ex4 ex5 ex6</t>
  </si>
  <si>
    <t xml:space="preserve">Complete subassembly of Pellicle Particle Checker, Boards inside P/N 
BG9-5989, BH8-1843-02, BG8-2693, suitable to work with Canon FPA3000 series</t>
  </si>
  <si>
    <t xml:space="preserve">53074</t>
  </si>
  <si>
    <t xml:space="preserve">FPA 3000 series extended reticle library</t>
  </si>
  <si>
    <t xml:space="preserve">extended reticle library</t>
  </si>
  <si>
    <t xml:space="preserve">6 inch</t>
  </si>
  <si>
    <t xml:space="preserve">Extended reticle library. Compatible with Canon EX series, i4, i5, i5+, 
i5++</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</si>
  <si>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</si>
  <si>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</si>
  <si>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</si>
  <si>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</si>
  <si>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52341</t>
  </si>
  <si>
    <t xml:space="preserve">BH8-1980-01</t>
  </si>
  <si>
    <t xml:space="preserve">EASRCD Board for Canon FPA 3000 series iw i4 i5 ex3 ex4 ex5 ex6</t>
  </si>
  <si>
    <t xml:space="preserve">EASRCD Board from Canon series</t>
  </si>
  <si>
    <t xml:space="preserve">52342</t>
  </si>
  <si>
    <t xml:space="preserve">BH8-1979-01</t>
  </si>
  <si>
    <t xml:space="preserve">EASLCD Board for Canon FPA 3000 series iw i4 i5 ex3 ex4 ex5 ex6</t>
  </si>
  <si>
    <t xml:space="preserve">EASLCD suitable for Canon FPA3000 Series  iw i4 i5 ex3 ex4 ex5 ex6</t>
  </si>
  <si>
    <t xml:space="preserve">108919</t>
  </si>
  <si>
    <t xml:space="preserve">FPA-6000 ES5</t>
  </si>
  <si>
    <t xml:space="preserve">248 nm  (KrF) excimer exposure system</t>
  </si>
  <si>
    <t xml:space="preserve">300 mm</t>
  </si>
  <si>
    <t xml:space="preserve">103800</t>
  </si>
  <si>
    <t xml:space="preserve">BG3-7842</t>
  </si>
  <si>
    <t xml:space="preserve">STG CD4 PCB, for Canon FPA5000 ES3 scanner</t>
  </si>
  <si>
    <t xml:space="preserve">good</t>
  </si>
  <si>
    <t xml:space="preserve">STG CD4 PCB  BG3-7842 1EA
 AS-IS used, EXW</t>
  </si>
  <si>
    <t xml:space="preserve">80249</t>
  </si>
  <si>
    <t xml:space="preserve">BG4-7001</t>
  </si>
  <si>
    <t xml:space="preserve">BH8-1837-01 PCB</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</si>
  <si>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</si>
  <si>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</si>
  <si>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</si>
  <si>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</si>
  <si>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52347</t>
  </si>
  <si>
    <t xml:space="preserve">BH8-1938-01BG4-9386 BG8-2694</t>
  </si>
  <si>
    <t xml:space="preserve">CD90-CD PCB assembly</t>
  </si>
  <si>
    <t xml:space="preserve">Board suitable for Canon FPA3000 series</t>
  </si>
  <si>
    <t xml:space="preserve">103804</t>
  </si>
  <si>
    <t xml:space="preserve">BG4-6466-000</t>
  </si>
  <si>
    <t xml:space="preserve">ZMI 1000 A Board (Y)</t>
  </si>
  <si>
    <t xml:space="preserve">with 3 months warranty</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</si>
  <si>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</si>
  <si>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</si>
  <si>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</si>
  <si>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</si>
  <si>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80253</t>
  </si>
  <si>
    <t xml:space="preserve">FPA1550 MK4 (Spares)</t>
  </si>
  <si>
    <t xml:space="preserve">Targetting lenses for Canon Stepper qty 2</t>
  </si>
  <si>
    <t xml:space="preserve">2</t>
  </si>
  <si>
    <t xml:space="preserve">qty 2 lenses as shown in the photos, from a Canon FPA 1550 Mark IV stepper.
Will ship to you from our warehouse in Avezzano (AQ) 67051 Italy.</t>
  </si>
  <si>
    <t xml:space="preserve">52359</t>
  </si>
  <si>
    <t xml:space="preserve">HP-UX Workstation A2615A 9.05 10.20 11.00 11.00 11i</t>
  </si>
  <si>
    <t xml:space="preserve">PC workstation for Canon FPA3000 series
Model 9000 712/60 A2615A
Product Specifications
HP 9000 / 712-60 Desk top Workstation
60MHz CPU PA-7100LC PA-RISC Processor
1  SE SCSI-2 Interface
1  RS-232 Ports
1  Centronics Port
1  Parallel Port
1  Audio I/O Ports
2  Ethernet Ports
1  Mini-DIN Keyboard Connect
Maximum Memory 128MB
Maximum of 1 SE Internal disk drives
Optional 1.44 floppy
Expansion Slots: 1 General &amp; 1 Teleshared
Supported Operating Systems: HP-UX 11i and below, OpenBSD, NextStep, &amp; 
Linux
Add on interface and graphics cards(optional)
A4013A  RS-232C serial interface board
A4014A  RS-232C serial and LAN AUI interface board
A4015A  RS-232C serial and X.25 interface board
A4217A  Video and LAN AUI interface board
A2827A  Video interface board
A4012A  TeleShare board
A4011A  LAN token ring interface board (for 9.x)
A4011B  LAN token ring interface board (for 10.x)</t>
  </si>
  <si>
    <t xml:space="preserve">52360</t>
  </si>
  <si>
    <t xml:space="preserve">Zenith ZPS-250</t>
  </si>
  <si>
    <t xml:space="preserve">Multiple voltage power supply 250Watts</t>
  </si>
  <si>
    <t xml:space="preserve">Multiple voltage power supply, submodule on Canon FPA3000 series</t>
  </si>
  <si>
    <t xml:space="preserve">52365</t>
  </si>
  <si>
    <t xml:space="preserve">Shimaden SR25-2P-N-00699609</t>
  </si>
  <si>
    <t xml:space="preserve">PDI CONTROLLER for Canon FPA 3000 series iw i4 i5 ex3 ex4 ex5 ex6</t>
  </si>
  <si>
    <t xml:space="preserve">Temperature controller that fits in Canon FPA3000 series
canon pn y75-1143-000</t>
  </si>
  <si>
    <t xml:space="preserve">52366</t>
  </si>
  <si>
    <t xml:space="preserve">Temperature controller that fits ino Canon FPA3000 series
CANON P /N Y75-1143-000</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</si>
  <si>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</si>
  <si>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</si>
  <si>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</si>
  <si>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</si>
  <si>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103826</t>
  </si>
  <si>
    <t xml:space="preserve">BG3-2428-000</t>
  </si>
  <si>
    <t xml:space="preserve">8 inch and12 inch PIN wafer chuck ASS’Y ( FPA 5000 ES2, ES2+, ES3, ES4)</t>
  </si>
  <si>
    <t xml:space="preserve">SEE PHOTOS FOR DETAILS</t>
  </si>
  <si>
    <t xml:space="preserve">52379</t>
  </si>
  <si>
    <t xml:space="preserve">FUJITSU DENSO 4247-E924</t>
  </si>
  <si>
    <t xml:space="preserve">1ch power supply module for Canon FPA 3000 series iw i4 i5 ex3 ex4 ex5 ex6</t>
  </si>
  <si>
    <t xml:space="preserve">1 channel power supply module, 24V 10A out</t>
  </si>
  <si>
    <t xml:space="preserve">52380</t>
  </si>
  <si>
    <t xml:space="preserve">Fujitsu Denso 4247-E924</t>
  </si>
  <si>
    <t xml:space="preserve">52381</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</si>
  <si>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</si>
  <si>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</si>
  <si>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</si>
  <si>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</si>
  <si>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52384</t>
  </si>
  <si>
    <t xml:space="preserve">102059</t>
  </si>
  <si>
    <t xml:space="preserve">FPA 3000 SERIES i4 i5 EX3 EX4 EX5 EX6</t>
  </si>
  <si>
    <t xml:space="preserve">Various Spare Parts and lenses  for Canon FPA-3000 Series</t>
  </si>
  <si>
    <t xml:space="preserve">27</t>
  </si>
  <si>
    <t xml:space="preserve">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</si>
  <si>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 xml:space="preserve">52153</t>
  </si>
  <si>
    <t xml:space="preserve">Chuck Tool</t>
  </si>
  <si>
    <t xml:space="preserve">Chuck Tool for EX3, EX4, i4, i5</t>
  </si>
  <si>
    <t xml:space="preserve">Chuck tool for maintenance EX3,ex4, I4, I5 scanner
S/N 142</t>
  </si>
  <si>
    <t xml:space="preserve">84412</t>
  </si>
  <si>
    <t xml:space="preserve">FPA 1550 Mark IV (Spares)</t>
  </si>
  <si>
    <t xml:space="preserve">Wafer transfer arm for CANON FPA 1550 MARK 4</t>
  </si>
  <si>
    <t xml:space="preserve">150 mm</t>
  </si>
  <si>
    <t xml:space="preserve">WEIGHT: KG.2,2
DIMENSION: 36 X 31 X 10 (H)</t>
  </si>
  <si>
    <t xml:space="preserve">95427</t>
  </si>
  <si>
    <t xml:space="preserve">FPA2500i3</t>
  </si>
  <si>
    <t xml:space="preserve">i-Line Stepper</t>
  </si>
  <si>
    <t xml:space="preserve">-Configured for 6 inch Wafer, 5 inch reticle use.
-Was in working condition before removal.
-Currently stored in clean warehouse, the system will be consigned to you 
EXW Incoterms.
-Inspection is available by appointment.
Reticle Size: 6”, 0.25”t, [5”, 0.09”t option]
Wafer Size: 6”, 8” [ 4”, 5” option ]
Magnification: X 1/5
Numerical Aperture: 0.60 / 0.52
Image Field: 20 mm [(X)11.14mm x (Y)26mm)
Printing Wavelength: i-line (365 nm)
Resolution: 0.40 μm
Illumination Lamp: 1.5 kW super-high-pressure
mercury lamp
Illumination Uniformity: ≤ 1.2 %
Alignment Modes: TTL Off-Axis He-Ne TV
TTL Off-Axis Broad Band TV
Alignment Light Source: He-Ne laser (633 nm)
Broad Band (Halogen lamp)
Alignment Accuracy: ≤ 0.1 μm (mean + 3 σ)
Throughput: ≥ 68 wafers / hour (6”, 32 shots)
≥ 44 wafers / hour (8”, 60 shot)
Wafer Leveling: Die-by-die tilt, Global tilt</t>
  </si>
  <si>
    <t xml:space="preserve">95428</t>
  </si>
  <si>
    <t xml:space="preserve">FPA-2500i2</t>
  </si>
  <si>
    <t xml:space="preserve">i Line Stepper</t>
  </si>
  <si>
    <t xml:space="preserve">150mm</t>
  </si>
  <si>
    <t xml:space="preserve">missing parts</t>
  </si>
  <si>
    <t xml:space="preserve">-Missing chamber, cover
-see attached photos for details
-in inspection facility
-sold "as is" conditions only.</t>
  </si>
  <si>
    <t xml:space="preserve">106205</t>
  </si>
  <si>
    <t xml:space="preserve">FPA3000 EX3 (Spares)</t>
  </si>
  <si>
    <t xml:space="preserve">Complete Illuminator Assembly</t>
  </si>
  <si>
    <t xml:space="preserve">The complete illuminator assembly for a Canon FPA3000 EX3 DUV scanner.
Removed from a working tool using the OEM proceedures.</t>
  </si>
  <si>
    <t xml:space="preserve">52446</t>
  </si>
  <si>
    <t xml:space="preserve">Fujitsu Denso 4249-E922</t>
  </si>
  <si>
    <t xml:space="preserve">4 channel power supply module for Canon FPA 3000 series iw i4 i5 ex3 ex4 ex5 ex6</t>
  </si>
  <si>
    <t xml:space="preserve">4 channels power supply module 12V-1.5A each</t>
  </si>
  <si>
    <t xml:space="preserve">52447</t>
  </si>
  <si>
    <t xml:space="preserve">Fujitsu Denso 4249-E923</t>
  </si>
  <si>
    <t xml:space="preserve">4 channels power supply module 15V-1.5A each</t>
  </si>
  <si>
    <t xml:space="preserve">52448</t>
  </si>
  <si>
    <t xml:space="preserve">FUJITSU DENSO 4248-E922</t>
  </si>
  <si>
    <t xml:space="preserve">2 channels power supply module for canon fpa 3000 series </t>
  </si>
  <si>
    <t xml:space="preserve">2 channels power supply module, both channel 12V-8A</t>
  </si>
  <si>
    <t xml:space="preserve">52450</t>
  </si>
  <si>
    <t xml:space="preserve">Fuji Denso 4248-E921</t>
  </si>
  <si>
    <t xml:space="preserve">2 channels power supply module for Canon FPA 3000 series iw i4 i5 ex3 ex4 ex5 ex6</t>
  </si>
  <si>
    <t xml:space="preserve">2 channels power supply module both ch 5V-20A</t>
  </si>
  <si>
    <t xml:space="preserve">106229</t>
  </si>
  <si>
    <t xml:space="preserve">BG4-8595</t>
  </si>
  <si>
    <t xml:space="preserve">FPA 3000 series, iA scope objective lens unit, RIGHT</t>
  </si>
  <si>
    <t xml:space="preserve">see attached photos for details</t>
  </si>
  <si>
    <t xml:space="preserve">106230</t>
  </si>
  <si>
    <t xml:space="preserve">BG4-8594</t>
  </si>
  <si>
    <t xml:space="preserve">FPA 3000 SERIES iA scope objective lens unit, Left</t>
  </si>
  <si>
    <t xml:space="preserve">106231</t>
  </si>
  <si>
    <t xml:space="preserve">BG4-85??</t>
  </si>
  <si>
    <t xml:space="preserve">FPA 3000 series iA scope relay lens unit, Right</t>
  </si>
  <si>
    <t xml:space="preserve">106232</t>
  </si>
  <si>
    <t xml:space="preserve">BG4-8599</t>
  </si>
  <si>
    <t xml:space="preserve">FPA 3000 series iA scope shutter unit</t>
  </si>
  <si>
    <t xml:space="preserve">106233</t>
  </si>
  <si>
    <t xml:space="preserve">FPA 3000 EX3/4/5/6 (Spares)</t>
  </si>
  <si>
    <t xml:space="preserve">FPA 3000 EX series iA scope lens unit</t>
  </si>
  <si>
    <t xml:space="preserve">106234</t>
  </si>
  <si>
    <t xml:space="preserve">BG4-8601</t>
  </si>
  <si>
    <t xml:space="preserve">Electro-Optical part for FPA 3000 EX series iA scope</t>
  </si>
  <si>
    <t xml:space="preserve">105979</t>
  </si>
  <si>
    <t xml:space="preserve">BG4-6736</t>
  </si>
  <si>
    <t xml:space="preserve">Reticle handling robot for ES2 ES3 ES4 i5 etc</t>
  </si>
  <si>
    <t xml:space="preserve">Used. Removed from a working tool.</t>
  </si>
  <si>
    <t xml:space="preserve">106235</t>
  </si>
  <si>
    <t xml:space="preserve">iA scope for FPA 3000 Ex4,5,6 (Spares)</t>
  </si>
  <si>
    <t xml:space="preserve">Texas Instruments MC780P CCD EX Camera (Left)</t>
  </si>
  <si>
    <t xml:space="preserve">106236</t>
  </si>
  <si>
    <t xml:space="preserve">Texas Instruments MC780P CCD EX Camera (Right)</t>
  </si>
  <si>
    <t xml:space="preserve">see attached photos for details
includes mounting flange as shown in the photos</t>
  </si>
  <si>
    <t xml:space="preserve">106237</t>
  </si>
  <si>
    <t xml:space="preserve">Issoku FG199 lead screw</t>
  </si>
  <si>
    <t xml:space="preserve">106238</t>
  </si>
  <si>
    <t xml:space="preserve">BG4-8597</t>
  </si>
  <si>
    <t xml:space="preserve">Electro-optical assembly from iA scope for FPA 3000 Ex4,5,6</t>
  </si>
  <si>
    <t xml:space="preserve">see attached photos for details
 </t>
  </si>
  <si>
    <t xml:space="preserve">99395</t>
  </si>
  <si>
    <t xml:space="preserve">Convac</t>
  </si>
  <si>
    <t xml:space="preserve">CBA-M-2000-U</t>
  </si>
  <si>
    <t xml:space="preserve">Photoresist coater</t>
  </si>
  <si>
    <t xml:space="preserve">In working condition. Currently de-installed and warehoused. Inspection is 
available by appointment.
Please check pictures below for more information.</t>
  </si>
  <si>
    <t xml:space="preserve">106018</t>
  </si>
  <si>
    <t xml:space="preserve">Cymer</t>
  </si>
  <si>
    <t xml:space="preserve">01-13500-07</t>
  </si>
  <si>
    <t xml:space="preserve">Paddle for Cymer 4300 laser</t>
  </si>
  <si>
    <t xml:space="preserve">-see photos for details.
-will ship to you from our warehouse in Avezzano (AQ) 67051 Italy</t>
  </si>
  <si>
    <t xml:space="preserve">108940</t>
  </si>
  <si>
    <t xml:space="preserve">Nanolith 7600</t>
  </si>
  <si>
    <t xml:space="preserve">193 nm excimer laser</t>
  </si>
  <si>
    <t xml:space="preserve">Facilities</t>
  </si>
  <si>
    <t xml:space="preserve">Still installed and operational
Can be inspected by appointment
interface for ASML Twinscan 1100</t>
  </si>
  <si>
    <t xml:space="preserve">52159</t>
  </si>
  <si>
    <t xml:space="preserve">4300</t>
  </si>
  <si>
    <t xml:space="preserve">Maintenance Tool kit and spare parts</t>
  </si>
  <si>
    <t xml:space="preserve">Tool Maintenance kit for Cymer laser of Canon 248 nm DUV equipment. 
Includes Laser chamber window replacement kit p/n 1300-050 and many other 
spare parts. PLEASE REFER TO THE ATTACHED PHOTOS FOR DETAILS OF WHAT IS 
INCLUDED WITH THE KIT.
Cymer parts included, not a complete list:
CPG6
7202-0608
7962-0400
7202-1008
7962-0600
7962-1000
7201-0406
2801-175
2517-015
2517-010
2524-001
2805-030
7202-1012
2801-170
2400-097
7202-1006
7202-0806
7207-0606
2450-010
2450-005
2450-015
2400-096
7202-0808
3000-030
04-01136-1
1402-001
2320-00083-0
04-06044-0
50 Y75-6010-000 000
01-13568-37
04-01136-1
1150-001
C1337
04-06051-0
04-01118-0</t>
  </si>
  <si>
    <t xml:space="preserve">106022</t>
  </si>
  <si>
    <t xml:space="preserve">DNS</t>
  </si>
  <si>
    <t xml:space="preserve">SK 2000 BVPE</t>
  </si>
  <si>
    <t xml:space="preserve">COATER AND DEVELOPER TRACK WITH 2 CT, 2 BCT, 4 DEVELOPERS</t>
  </si>
  <si>
    <r>
      <rPr>
        <sz val="8"/>
        <rFont val="Arial"/>
        <family val="0"/>
        <charset val="1"/>
      </rPr>
      <t xml:space="preserve">Inspection is available by appointment.
Config: 2 Coaters / 2BARC / 4 Developers
Wafer flow direction: Right to Left (Track interface is on the left side)
To see a video of the tool, taken in October 2014, showing the system shut 
down in the fab, please click here:-
&lt;http://youtu.be/jItameMz0dU&gt;
1.GENERAL INFORMATION 	Clean Track SK2000 2 Coater/2 BARC 4 Developer w/ 
Stepper IF
Tool ID 	 
Serial Number 	 
Vintage 	2003
OEM 	DAI NIPPON SCREEN
Model 	SOKUDO SK2000-BVPEU
Process 	COAT/DEVE
Software version 	9.G.0.1
2.WAFER SPECIFICATION 	 
Wafer Size 	200MM
Wafer Shape 	SNNF (Semi Notch No Flat)
Wafer Cassette 	8” PP Miraial
SMIF Interface 	NO
3. SYSTEM CONFIGURATION 	 
Process Block# 	2
Coater head# 	2
Barc Coater head# 	2
Develop head# 	4
Adhesion Chamber# 	2
Cooling Plate# 	10
Rapid Hot Plate(RHP)# 	12
Hot Plate(RHP)# 	3
EEW# 	1
EEFT# 	1
IFB# 	1
Sourcs Bottle CCaabbiinneett((RREESSIISSTT)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248nm
3-10. EEFT (EEW and Thickness) 	 
Lamp 	Mercury xenon
Wave length 	248nm
Lamp for resist thickness 	Halogen
Wave length 	400nm-800nm with low cut filter 480nm
3-11. IFB 	 
Robot</t>
    </r>
    <r>
      <rPr>
        <sz val="8"/>
        <rFont val="Noto Sans CJK SC"/>
        <family val="2"/>
        <charset val="1"/>
      </rPr>
      <t xml:space="preserve">（</t>
    </r>
    <r>
      <rPr>
        <sz val="8"/>
        <rFont val="Arial"/>
        <family val="0"/>
        <charset val="1"/>
      </rPr>
      <t xml:space="preserve">BHU1) 	1
Robot</t>
    </r>
    <r>
      <rPr>
        <sz val="8"/>
        <rFont val="Noto Sans CJK SC"/>
        <family val="2"/>
        <charset val="1"/>
      </rPr>
      <t xml:space="preserve">（</t>
    </r>
    <r>
      <rPr>
        <sz val="8"/>
        <rFont val="Arial"/>
        <family val="0"/>
        <charset val="1"/>
      </rPr>
      <t xml:space="preserve">BHU2) 	1
Buffer 	2
  	 </t>
    </r>
  </si>
  <si>
    <t xml:space="preserve">106023</t>
  </si>
  <si>
    <t xml:space="preserve">Photoresist coater and developer - 2 ct - 2 bct - 4 dev</t>
  </si>
  <si>
    <r>
      <rPr>
        <sz val="8"/>
        <rFont val="Arial"/>
        <family val="0"/>
        <charset val="1"/>
      </rPr>
      <t xml:space="preserve">
Inspection is available by appointment.
Config: 2 Coaters / 2 BARC / 4 Developers
Wafer flow direction: Right to Left (Track interface is on the left side)
To see a video of this tool , de-installed in the fab, please visit the 
following link:-
&lt;http://youtu.be/eepoieAa7GI&gt;
1.GENERAL INFORMATION 	Clean Track SK2000 2 Coater/2 BARC 4 Developer w/ 
Stepper IF
Vintage 	2004
OEM 	DNS - SOKUDO
Model 	SOKUDO SK2000-BVPE
Process 	COAT/DEVE
Software version 	9.K.0.0
2.WAFER SPECIFICATION 	 
Wafer Size 	200MM
Wafer Shape 	SNNF (Semi Notch No Flat)
Wafer Cassette 	8” PP Miraial
SMIF Interface 	NO
3. SYSTEM CONFIGURATION 	 
Process Block# 	2
Coater head# 	2
Barc Coater head# 	2
Develop head# 	4
Adhesion Chamber# 	2
Cooling Plate# 	10
Rapid Hot Plate(RHP)# 	8
Hot Plate(RHP)# 	3
EEW# 	1
EEFT# 	1
IFB# 	1
Sourcws Bottle Cabinet((RESIST) 	1
Chemical Box (HMDS/Solvent/NMDW) 	1
Controller Cabinet 	1
Power BOX 	1
Handling Unit Controller 	1
3-1. Carrier Station 	 
Stage 	1×4 Side Loading (Sender /Receiver)
3-2. Coater 	 
Nozzle# 	#6
Resist temperature System 	1 temp control for 3 line x 2
Coater Cup 	PP+PP+PPS
Spin chuck 	PEEK
Resist Pump 	PDS-105C-KPM4-S01
Back rinse flow 	flow meter with sensor
VPS Pluse Mist Nozzle flow 	flow meter with sensor
Edge Cleaner 	flow meter with sensor
Solvent solution supply 	Central supply
Drain 	Central
3-3. Barc 	 
Nozzle# 	#2
Resist temperature System 	1 temp control for 1 line x 2
Coater Cup 	PP+PP+PPS
Spin chuck 	PEEK
Resist Pump 	PDS-105C-KPM4-S01
Back rinse flow 	flow meter with sensor
VPS Pluse Mist Nozzle flow 	flow meter with sensor
Edge Cleaner 	flow meter with sensor
Solvent solution supply 	Central supply
Drain 	Central
3-4. Developer 	 
Nozzle 	Slit Scan Nozzle
Develop solution supply 	Central supply
Developer Cup 	PVC
Spin chuck 	PEEK
Develop Nozzle Flow 	flow meter with sensor
Develop Nozzle Wash 	flow meter with sensor
Rinse Nozzle Flow 	flow meter with sensor
Back Rinse Flow 	flow meter with sensor
Develop temperature System 	1 temp control for 1 line x 2
Drain 	Central
3-5. Adhesion 	 
Method 	Vapor prime by N2 Bubbling
Hot plate 	60-150deg by 0.1deg pitch
HMDS solution supply 	Central supply
3-6. Hot Plate 	 
Method 	Proximity bake with ceramic ball
Hot plate 	50-180deg by 0.1deg pitch
3-7. Cooling Plate 	 
Method 	Proximity bake with ceramic ball
Cooling plate 	20-25deg by 0.1deg pitch
3-8. Rapid Hot Plate(RHP) 	 
Method 	Proximity bake with ceramic ball
Hot plate 	70-150deg by 0.1deg pitch
3-9. Hot Plate(HP) 	 
Method 	Proximity bake with ceramic ball
Hot plate 	60-250deg by 0.1deg pitch
3-9. EEW 	 
Lamp 	Mercury xenon
Wave length 	365nm
3-10. EEFT (EEW and Thickness) 	 
Lamp 	Mercury xenon
Wave length 	365nm
Lamp for resist thickness 	Halogen
Wave length 	400nm-800nm with low cut filter 480nm
3-11. IFB 	 
Robot</t>
    </r>
    <r>
      <rPr>
        <sz val="8"/>
        <rFont val="Noto Sans CJK SC"/>
        <family val="2"/>
        <charset val="1"/>
      </rPr>
      <t xml:space="preserve">（</t>
    </r>
    <r>
      <rPr>
        <sz val="8"/>
        <rFont val="Arial"/>
        <family val="0"/>
        <charset val="1"/>
      </rPr>
      <t xml:space="preserve">BHU1) 	1
Robot</t>
    </r>
    <r>
      <rPr>
        <sz val="8"/>
        <rFont val="Noto Sans CJK SC"/>
        <family val="2"/>
        <charset val="1"/>
      </rPr>
      <t xml:space="preserve">（</t>
    </r>
    <r>
      <rPr>
        <sz val="8"/>
        <rFont val="Arial"/>
        <family val="0"/>
        <charset val="1"/>
      </rPr>
      <t xml:space="preserve">BHU2) 	1
Buffer 	2
  	 </t>
    </r>
  </si>
  <si>
    <t xml:space="preserve">106817</t>
  </si>
  <si>
    <t xml:space="preserve">DNS </t>
  </si>
  <si>
    <t xml:space="preserve">RF3S</t>
  </si>
  <si>
    <t xml:space="preserve">coater and developer( 5C5D)</t>
  </si>
  <si>
    <t xml:space="preserve">300mm</t>
  </si>
  <si>
    <t xml:space="preserve">De-installed, warehoused. Can be inspected by appointment.</t>
  </si>
  <si>
    <t xml:space="preserve">105871</t>
  </si>
  <si>
    <t xml:space="preserve">2-39-06099</t>
  </si>
  <si>
    <t xml:space="preserve">NISSHIN VACUUM  gauge 0-76 cmHg</t>
  </si>
  <si>
    <t xml:space="preserve">new unused</t>
  </si>
  <si>
    <t xml:space="preserve">105872</t>
  </si>
  <si>
    <t xml:space="preserve">2-39-06106</t>
  </si>
  <si>
    <t xml:space="preserve">NISSHIN pressure gauge 0-0.5 kgf cm2</t>
  </si>
  <si>
    <t xml:space="preserve">18878</t>
  </si>
  <si>
    <t xml:space="preserve">806 9406</t>
  </si>
  <si>
    <t xml:space="preserve">D-SPIN 60A Instruction manual</t>
  </si>
  <si>
    <t xml:space="preserve">18879</t>
  </si>
  <si>
    <t xml:space="preserve">803-9605</t>
  </si>
  <si>
    <t xml:space="preserve">D-SPIN 80A Parts list </t>
  </si>
  <si>
    <t xml:space="preserve">18880</t>
  </si>
  <si>
    <t xml:space="preserve">8089702</t>
  </si>
  <si>
    <t xml:space="preserve">D-SPIN 80A Engineer's manual</t>
  </si>
  <si>
    <t xml:space="preserve">18881</t>
  </si>
  <si>
    <t xml:space="preserve">2229</t>
  </si>
  <si>
    <t xml:space="preserve">D-SPIN 80A Electrical circuit diagram</t>
  </si>
  <si>
    <t xml:space="preserve">18882</t>
  </si>
  <si>
    <t xml:space="preserve">603 9309</t>
  </si>
  <si>
    <t xml:space="preserve">D-SPIN 60A Part list</t>
  </si>
  <si>
    <t xml:space="preserve">18883</t>
  </si>
  <si>
    <t xml:space="preserve">006 9105</t>
  </si>
  <si>
    <t xml:space="preserve">D-SPIN 622 Service manual / part list</t>
  </si>
  <si>
    <t xml:space="preserve">18884</t>
  </si>
  <si>
    <t xml:space="preserve">6398</t>
  </si>
  <si>
    <t xml:space="preserve">D-SPIN 60 A Electrical circuit diagram</t>
  </si>
  <si>
    <t xml:space="preserve">18885</t>
  </si>
  <si>
    <t xml:space="preserve">D-SPIN 60 A Part list</t>
  </si>
  <si>
    <t xml:space="preserve">18886</t>
  </si>
  <si>
    <t xml:space="preserve">D-SPIN 60A Service manual</t>
  </si>
  <si>
    <t xml:space="preserve">18887</t>
  </si>
  <si>
    <t xml:space="preserve">806-9311</t>
  </si>
  <si>
    <t xml:space="preserve">18888</t>
  </si>
  <si>
    <t xml:space="preserve">603-9311</t>
  </si>
  <si>
    <t xml:space="preserve">18889</t>
  </si>
  <si>
    <t xml:space="preserve">806-9371</t>
  </si>
  <si>
    <t xml:space="preserve">D-SPIN 60 Instruction manual</t>
  </si>
  <si>
    <t xml:space="preserve">108220</t>
  </si>
  <si>
    <t xml:space="preserve">DNS / SOKUDO</t>
  </si>
  <si>
    <t xml:space="preserve">RF3</t>
  </si>
  <si>
    <t xml:space="preserve">Photoresist Coater and Developer Track</t>
  </si>
  <si>
    <t xml:space="preserve">83513</t>
  </si>
  <si>
    <t xml:space="preserve">Entegris</t>
  </si>
  <si>
    <t xml:space="preserve">RSPX-EUV-036</t>
  </si>
  <si>
    <t xml:space="preserve">Reticle Direct Purge Cabinet</t>
  </si>
  <si>
    <t xml:space="preserve">- Very little previous use in an R&amp;D environment
- Has CE marking certification.
- De-installed, warehoused, but can be powered up for inspection if 
required.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Dimensions of the unit: 266 cm x 50 cm x 200 cm (H)
Crated weight (Estimated) 800 KG</t>
  </si>
  <si>
    <t xml:space="preserve">StephenHowe</t>
  </si>
  <si>
    <t xml:space="preserve">Stephen Howe</t>
  </si>
  <si>
    <t xml:space="preserve">3,29,33,35,39</t>
  </si>
  <si>
    <t xml:space="preserve">106158</t>
  </si>
  <si>
    <t xml:space="preserve">EVG</t>
  </si>
  <si>
    <t xml:space="preserve">850 TB</t>
  </si>
  <si>
    <t xml:space="preserve">Temporary Bond Aligner</t>
  </si>
  <si>
    <t xml:space="preserve">-Professionally de-installed and now warehoused
-Was working before removal
-Please refer to the attached photos showing the condition of the system 
during it's removal to storage.
-Can be installed and commissioned at extra cost
-The equipment is used for bonding of compound semiconductor wafers to 
sapphire, quartz or silicon carrier wafers. The wafer size can be up to 200 
mm.
-The wafers are handled cassette to cassette.
-CE Marked
Parts of the system include:-
1. Delamination station
2. Coating station
3. Baking / Cooling Station
4. Bonding station
5. Control rack
6. Control monitor
7. Keyboard with trackball
8. Main rack with mains switch
9. EMO button
10. Cassette station
11. Pre-aligner
12. Robot</t>
  </si>
  <si>
    <t xml:space="preserve">101819</t>
  </si>
  <si>
    <t xml:space="preserve">820</t>
  </si>
  <si>
    <t xml:space="preserve">Mold Carrier Lamination System</t>
  </si>
  <si>
    <t xml:space="preserve">200mm</t>
  </si>
  <si>
    <t xml:space="preserve">103140</t>
  </si>
  <si>
    <t xml:space="preserve">520</t>
  </si>
  <si>
    <t xml:space="preserve">Manual Wafer Load Substrate Bonder</t>
  </si>
  <si>
    <t xml:space="preserve">Fully refurbished, excellent condition.
-Tooling for 6" Wafer inclusive Bond Chuck and Pressure Insert
-Capable of fusion compression bonding
-Capable of thermal compression bonding
-Capable of anodic bonding
-Ideal for R&amp;D and pilot production applications
-High-vacuum capable bond chamber
-Auto opening of bond tool cover
-Windows based control software and operation interface
-Wafer size: up to 150mm capable
-Max Bond Force: 7 kN
-Top side heater: 550°C max. in 1°C steps
-Bottom side heater: 550°C max. in 1°C steps
-Chiller
-Temperature uniformity: ± 1,5 %
-Turbo pump and controller
-Roughing pump
-Load/unload tool
-System computer, monitor, and keyboard
-PDF Operations Manual for EVG 520 Bonder</t>
  </si>
  <si>
    <t xml:space="preserve">83515</t>
  </si>
  <si>
    <t xml:space="preserve">Extraction Systems</t>
  </si>
  <si>
    <t xml:space="preserve">TMB 150</t>
  </si>
  <si>
    <t xml:space="preserve">Photoresist Contamination Monitor System / Total Amine Analyzer</t>
  </si>
  <si>
    <t xml:space="preserve">-A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</si>
  <si>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 xml:space="preserve">99877</t>
  </si>
  <si>
    <t xml:space="preserve">Karl Suss</t>
  </si>
  <si>
    <t xml:space="preserve">MJB 3</t>
  </si>
  <si>
    <t xml:space="preserve">Mask Aligner</t>
  </si>
  <si>
    <t xml:space="preserve">• Typ: 10000186 
• UV 300/400
• 50 Hz 
• 3” Chuck, 4” x 4” Mask Holder
• Objectiv Leitz 5x 0,09; 10x 0,20; 20x 0,40; 32x 0,60 
• Karl Suess CIC 500 
• Power Supply Suess Microtec 158544 for 115V/230V Vintage 2004 
• Manometer Box
• User's Manual avaiable
Warehoused. Please check pictures below for more information.
SOLD VIA PRIVATE TREATY BIDDING</t>
  </si>
  <si>
    <t xml:space="preserve">99392</t>
  </si>
  <si>
    <t xml:space="preserve">KARL SUSS</t>
  </si>
  <si>
    <t xml:space="preserve">MA56</t>
  </si>
  <si>
    <t xml:space="preserve">In working condition. Currently de-installed and warehoused. Inspection is 
available by appointment.</t>
  </si>
  <si>
    <t xml:space="preserve">100939</t>
  </si>
  <si>
    <t xml:space="preserve">MA 25</t>
  </si>
  <si>
    <t xml:space="preserve">Mask Holder</t>
  </si>
  <si>
    <t xml:space="preserve">1 Set for 4" Wafer (Front-/Backside), 1 Set for 5" Wafer (Front-/Backside)
Please check pictures below for more information
SOLD VIA PRIVATE TREATY BIDDING</t>
  </si>
  <si>
    <t xml:space="preserve">97104</t>
  </si>
  <si>
    <t xml:space="preserve">3 inch chuck, 4 inch mask</t>
  </si>
  <si>
    <t xml:space="preserve">Light lab usage only.
Typ: 10000186 UV 300/400 50 Hz 3” Chuck, 4” x 4” Mask Holder Objectiv Leitz 
5x 0,09; 10x 0,20; 20x 0,40; 32x 0,60 Karl Suess CIC 500 Power Supply Suess 
Microtec 158544 for 115V/230V Vintage 2004 Manometer Box</t>
  </si>
  <si>
    <t xml:space="preserve">100707</t>
  </si>
  <si>
    <t xml:space="preserve">MA 45</t>
  </si>
  <si>
    <t xml:space="preserve">Configuration and pictures available upon request</t>
  </si>
  <si>
    <t xml:space="preserve">106853</t>
  </si>
  <si>
    <t xml:space="preserve">MA200e</t>
  </si>
  <si>
    <t xml:space="preserve">Fully Automated mask Aligner with TSA (Refurbished)</t>
  </si>
  <si>
    <t xml:space="preserve">refurbished</t>
  </si>
  <si>
    <t xml:space="preserve">For immediate sale: Karl Suss MA200 E  Type 166144 with TSA.
Capable of Automatically Loading from cassette to cassette
Completely re-manufactured according to Suss Standards in November 2022
Configuration:                                                              
                                                                  .
1            qty 1             SUSS MASK ALIGNER MA200 E   Windows based 
with  Suss AL / Autoalign System
2            qty 1             Alignment System MA200E TSA
3            qty 1             PC -Auto. Adjustment ( Cognex Patmex ) TSA
4            qty 1             Lamphouse unit LH 1500
5            qty 1             Suss DVM 8 dual video Microscope ( 2CCD – 
Cameras /set of rotating Objectives L+R )
6            qty 2             Objective  5x
7            qty 2             Objective  10x
8            qty 2             Objective  20X
9            qty 1             Transport Plates ( Kit MA200 / W100-200/Even
10           qty 1             Exposure Chuck Prox/Cont W200
11           qty 1             Maskholder MA 200/TL/Prox/Cont/W200
12           qty 1             CIC1200 Lamp Power supply
13           qty 1             Set of Exposure optics Type A / UV400
14           qty 1             Non Contact Prealigner Station with IR – 
Sensor
15           qty 1             Operators Manual MA 200E
16           qty 1             Optional: Suss Light intensity Meter incl. 
Probe 405NM
MA 200 pre acceptance, performance and qualification available.
We can offer optionally Installation and factory qualification at customer 
site.</t>
  </si>
  <si>
    <t xml:space="preserve">106854</t>
  </si>
  <si>
    <t xml:space="preserve">MA8 BA8</t>
  </si>
  <si>
    <t xml:space="preserve">Mask Aligner with BSA</t>
  </si>
  <si>
    <t xml:space="preserve">up to 8 inch</t>
  </si>
  <si>
    <t xml:space="preserve">Deinstalled, warehoused. Can be inspected by appointment.
For details of the condition, see attached photos.
-With windows PC
-CE MARKED
-MA8 BA8 IS N. G305418</t>
  </si>
  <si>
    <t xml:space="preserve">108944</t>
  </si>
  <si>
    <t xml:space="preserve">Mask Aligner with TSA and BSA</t>
  </si>
  <si>
    <t xml:space="preserve">100 mm and 125 mm</t>
  </si>
  <si>
    <t xml:space="preserve">Including:
Item 1: Qty 1 SUSS Mask Aligner MA25  TSA, BSA (Type: 11000007, S/N: 144)
Used equipment Electronic control - system
Machine Basic.
-machine base with vibration isolation
-cassette to cassete handling
-X,Y,Q,  alignment stage
-microscope  MA25 System
-machine prepared for vacuum, compressed air and nitrogen
-electrical setup for 230V/50 Hz
Item 2: Prealign station. Wafer 125mm Max.
Item 3: Operator Manual
Item 4: Housing as MA25 Type
Item 5: MA25 Type microscope
Item 6: Qty 2 x Objective 30X
Item 7: Transport-plates kit W- 100 mm
Item 8: Chuck cont /  W- 100 / 125 mm
Item 9: Maskholder W- 100 mm
Item 10: Exposure unit MA150 LH 350 W  2X
Item 11: Exposure optic UV400
Item 12: Lamp power supply CIC 500
Vintage: 2000
Checked through by a specialist, fully functional, no missing parts</t>
  </si>
  <si>
    <t xml:space="preserve">108945</t>
  </si>
  <si>
    <t xml:space="preserve">MA45</t>
  </si>
  <si>
    <t xml:space="preserve">Up to 100 mm</t>
  </si>
  <si>
    <t xml:space="preserve">1 pc. Mask Aligner Karl Suss MA45 – inclusive Service and Function tested.
A Video of the system in operation has been uploaded and is visible at the 
following link:-&lt;https://youtube.com/shorts/0X2oKGzcruI?feature=share&gt;
Prepared for Hard- and Softcontact
Mask Aligner for manual Alignment
(Substrates up to max. 100 x 100 mm, 4” Wafer)
Manuel Loading of Masks und Substrates
Adjustment by Micrometerbolts
Adjustment by Splitfield Microscope
Light source for various Spectral Ranges UV 300-400
Diffraction Optics UV 400
Base machine specification:
Base Machine with mechanical, pneumatic and electric equipment
X,Y, Theta und Z Adjustment with WEC-Head
(WEC-Head and Micrometerbolts for Rough and Fine Adjustment)
Lamphouse LH 350W
Optics equipped with:
Ellipsoidal Reflector
Cold Light Mirror UV 400
Diffraction Optics UV400
Diversion Mirror 45° (LH 350)
Frontlens 100 mm x 100mm
Lamp HBO 350 W/S
Power Supply CIC500 incl. Ignition Box
Splitfield Microscope
1 Set Oculars, 1 Set Objectives (customer wish)
1 Set Fibre Optics for Microscope Illumination
1 x Exposure Chuck 100 x 100 mm (4”)
1 x Mask Holder M-5”, S-4”
Checked through specialist, full functional, no missing parts.</t>
  </si>
  <si>
    <t xml:space="preserve">15066</t>
  </si>
  <si>
    <t xml:space="preserve">LAMBDA PHYSIK</t>
  </si>
  <si>
    <t xml:space="preserve">Novaline K2005</t>
  </si>
  <si>
    <t xml:space="preserve">248 nm excimer laser for ASML /300</t>
  </si>
  <si>
    <t xml:space="preserve">facilities</t>
  </si>
  <si>
    <t xml:space="preserve">WILL SHIP TO YOU EXW FROM AVEZZANO (AQ) 67051 ITALY.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</si>
  <si>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 xml:space="preserve">107027</t>
  </si>
  <si>
    <t xml:space="preserve">NANOMETRICS</t>
  </si>
  <si>
    <t xml:space="preserve">Caliper Mosaic</t>
  </si>
  <si>
    <t xml:space="preserve">Overlay measurement System</t>
  </si>
  <si>
    <t xml:space="preserve">Currently installed and operational in a demonstration facility. Can be 
inspected by appointment.
Below if an inspection report I did about the tool in 2019, prior to the 
tool being moved and re-installed at the current location.
Nanometrics Caliper Inspection Report
Date of inspection: 22nd August 2019
The tool consists of 1 Main Body and 1 EFEM unit. The equipment is 
de-installed and located in an inspection facility.
The EFEM has been separated from the main body.
The granite has immobilization supports inserted.
The stage was not locked, but did not appear to be damaged. After the 
inspection, the stage was secured with bolts and some tie-wraps and covered 
over with bubble-wrap.
The stage encoders did not appear to be scratched or damaged.
The EFEM robot was immobilized with heavy duty tape.
The FOUP ports were secured by application of some packing tape from within 
the EFEM.
The illuminator had been separated from the tool, and was bubble-wrapped 
and secured within the EFEM.
The computer / network rack was bubble wrapped and secured within the EFEM.
The 4 hard disks of the system PC have been removed.
For further details, please refer to the attached photos.
1. Manufactuer:Nanometrics
2. Model: Caliper Mosaic
3. Process: Overlay Measurement
4. Serial number: available
5. Date of manufacture: August  2010
6. Voltage: 200-240 VAC, single phase, 50 Hz, Full load current: 20A, 
Wiring Configuration: 2 Wire (L,N) + E
7. Largest load: 5 KVA
8. Wiring schematic number: 8000-9-000002
9. Short circuit rating: 10KVA
10. System part number: 7000-032629
11. CE Marked
12. Safety labels: Korean / English
13. Anti-static system: MKS AeroBar 5225
14. Software version installed on the system: Windows XP Professional
NB The 4 hard disks of the system computer have been removed, and there are 
no hard-copy manuals or software disks with the system.
15. EFEM Robot Brooks p/n: 162802R dated 2012.9.12, with dual robot blades.
16. De-installation date: March 2017
17. The deinstallation documentation with the machine consists of the 
following:-
a. Packing List.
b. Equipment de-installation proceedure.
c. Equipment de-contamination check report.
d. Missing parts list and parts removal schedule.
18. EFEM Type: Brooks JET p/n 1006CHE10810
19. Number of EFEM loadports:3
20. Loadport model: Brooks Vision Model number 162770-22R
21. Loadport RFID reader type: Brooks TLG-RS232, FCC ID: N5GTSG
22. Stage position controllers: ETEL DSCDL and DSMAX2
23. System PC Manufacturer: Single Board Systems
24. Illuminator model: XT700
Main body crate size: 145 cm x 180 cm x 263 cm (H), 1100 kg
EFEM crate size: 150 cm x 255 cm x 278 cm (H) , 1600 kg
 </t>
  </si>
  <si>
    <t xml:space="preserve">98482</t>
  </si>
  <si>
    <t xml:space="preserve">Nanometrics</t>
  </si>
  <si>
    <t xml:space="preserve">Caliper Mosaic (Parts)</t>
  </si>
  <si>
    <t xml:space="preserve">EFEM Module, including a Brooks Razor robot </t>
  </si>
  <si>
    <t xml:space="preserve">Deinstalled, warehoused. Can be inspected by appointment.
This is the EFEM module from a Brooks Caliper Mosaic system: load ports not 
included
The robot type is a Brooks Razor, part number 162802-0001
T1: 112 W Upper: 114
Z: 171 W Lower: 276
T2: 110</t>
  </si>
  <si>
    <t xml:space="preserve">103238</t>
  </si>
  <si>
    <t xml:space="preserve">NIKON</t>
  </si>
  <si>
    <t xml:space="preserve">NSR-S620D</t>
  </si>
  <si>
    <t xml:space="preserve">193 NM immersion scanner (EXCIMER LASER NOT INCLUDED)</t>
  </si>
  <si>
    <t xml:space="preserve">Equipment crated and stored in warehouse.
Resolution ≦ 38 nm
NA 1.35
Reduction ratio 1:4
Maximum exposure field 26 × 33 mm
Overlay ≦ 3 nm
Throughput ≧ 180 wafers/hour (300 mm wafer, 125 shots)
This tool was removed from service in early 2020.
During the removal, the attached photos were taken.
EXCIMER LASER: NOT INCLUDED</t>
  </si>
  <si>
    <t xml:space="preserve">18867</t>
  </si>
  <si>
    <t xml:space="preserve">204402</t>
  </si>
  <si>
    <t xml:space="preserve">Operations manual NSR-1755I7A</t>
  </si>
  <si>
    <t xml:space="preserve">ORIGINAL MANUALS AVAILABLE. PRICED 1000 EURO EACH NSR MAINTENANCE TRAINING 
TEXTBOOK MI COURSE NEST 2 SOFTWARE MANUAL NSR R1755A V6 NSR MCSII SERIES 
APS TRAINING MANUAL SERVICE MANUAL LEVEL 2 NSR/MCS II SERIES V3 APRIL 1991 
NSR 1755I7A SYSTEM MANUAL PART 1 NSR MCSII DIAGNOSE COMMAND INSTRUCTION 
MANUAL NSR/MCSII VER 1.5 NSR/MCS II OPERATION MANUAL PART 3</t>
  </si>
  <si>
    <t xml:space="preserve">21123</t>
  </si>
  <si>
    <t xml:space="preserve">ORIEL</t>
  </si>
  <si>
    <t xml:space="preserve">68805</t>
  </si>
  <si>
    <t xml:space="preserve">POWER SUPPLY 40-200 WATTS  FOR MERCURY ARC LAMP</t>
  </si>
  <si>
    <t xml:space="preserve">FACILITIES</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</si>
  <si>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</si>
  <si>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</si>
  <si>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</si>
  <si>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</si>
  <si>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73208</t>
  </si>
  <si>
    <t xml:space="preserve">Solitec</t>
  </si>
  <si>
    <t xml:space="preserve">5110C</t>
  </si>
  <si>
    <t xml:space="preserve">Manually loading Photoresist Spin Coater </t>
  </si>
  <si>
    <t xml:space="preserve">3 to 9 inch</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</si>
  <si>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Avezzano Italy.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</si>
  <si>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 xml:space="preserve">98497</t>
  </si>
  <si>
    <t xml:space="preserve">SUSS</t>
  </si>
  <si>
    <t xml:space="preserve">ACS200</t>
  </si>
  <si>
    <t xml:space="preserve">Photoresist coater and developer track, 1C, 1 D</t>
  </si>
  <si>
    <t xml:space="preserve">Deinstalled, warehoused. Can be inspected by appointment.
See attached photos for details of condition etc.
There is a photograph giving details of the system configuration attached.</t>
  </si>
  <si>
    <t xml:space="preserve">106913</t>
  </si>
  <si>
    <t xml:space="preserve">SUSS Microtec</t>
  </si>
  <si>
    <t xml:space="preserve">MA150 (Spare Parts)</t>
  </si>
  <si>
    <t xml:space="preserve">Stage Z Axis Guide</t>
  </si>
  <si>
    <t xml:space="preserve">106954</t>
  </si>
  <si>
    <t xml:space="preserve">Suss MicroTec (Karl Suss)</t>
  </si>
  <si>
    <t xml:space="preserve">MA150</t>
  </si>
  <si>
    <t xml:space="preserve">This excellent Karl Suss MA150 System mask aligner is still running in 
production and can be inspected by appointment running wafers.
Wafer Size 6 inch
Vintage 2004
Sold ex-cleanroom, excluding deinstallation, crating</t>
  </si>
  <si>
    <t xml:space="preserve">106955</t>
  </si>
  <si>
    <t xml:space="preserve">This excellent Karl Suss MA150 System mask aligner is still running in 
production and can be inspected by appointment running wafers.
Wafer Size 6 inch
Vintage 1998
Sold ex-cleanroom, excluding deinstallation, crating</t>
  </si>
  <si>
    <t xml:space="preserve">106941</t>
  </si>
  <si>
    <t xml:space="preserve">SVG Thermco</t>
  </si>
  <si>
    <t xml:space="preserve">168150-002 REV 3 S13</t>
  </si>
  <si>
    <t xml:space="preserve">RELAY BOARD PCB</t>
  </si>
  <si>
    <t xml:space="preserve">BOARD FOR A THERMCO HORIZONAL FURNACE.
SEE ATTACHED PHOTO FOR DETAILS.
DEINSTALLED FROM WORKING.</t>
  </si>
  <si>
    <t xml:space="preserve">106942</t>
  </si>
  <si>
    <t xml:space="preserve">606200-01 REV 3 S5</t>
  </si>
  <si>
    <t xml:space="preserve">WAF CRT MOTION CONTROL I/F PCB</t>
  </si>
  <si>
    <t xml:space="preserve">106943</t>
  </si>
  <si>
    <t xml:space="preserve">606210-01 REV 4 S4</t>
  </si>
  <si>
    <t xml:space="preserve">CLPB MOTION CONTROL I/F PCB</t>
  </si>
  <si>
    <t xml:space="preserve">BOARD FOR A THERMCO HORIZONAL FURNACE.
SEE ATTACHED PHOTO FOR DETAILS.
NEW UNUSED</t>
  </si>
  <si>
    <t xml:space="preserve">108605</t>
  </si>
  <si>
    <t xml:space="preserve">TEL Tokyo Electron</t>
  </si>
  <si>
    <t xml:space="preserve">ACT 8</t>
  </si>
  <si>
    <t xml:space="preserve">Photoresist coater and developer track with 3C and 3D</t>
  </si>
  <si>
    <t xml:space="preserve">Recently de-installed and warehoused.
Can be inspected by appointment.
Please refer to the attached images shows some photos of the tool, and the 
block diagram.
Configuration:-
- Wafer Flow : Left to Right
- Main Controller : #2
- Coater Unit
. 2-1, 2-2 : 8 dispense nozzle for each unit
. 2-3 : 4 dispense nozzle
. RRC Pump
- Developer Unit
. E3 nozzle
- TCU : 1 Set (Cllo power : 7ea, Pump : 8ea)
- THC : 1 Set (ESA-4-D-02)
- Chemical Box 1 : PR Bottle, RRC Pump 8set
- Chemical Box 2 : HMDS 1set, Thinner 2 tank auto supply 1set, DEV 2 tank 
auto supply 1set
- AC Power Box : 1 Set
- IFB : 1 Set
- Missing Parts
. IRA Main Y Driver, Z Driver
. WEE Lamp house
. 3-1, 3-3 Spin Motor Driver</t>
  </si>
  <si>
    <t xml:space="preserve">108936</t>
  </si>
  <si>
    <t xml:space="preserve">TEL TOKYO ELECTRON</t>
  </si>
  <si>
    <t xml:space="preserve">Lithius</t>
  </si>
  <si>
    <t xml:space="preserve">-Has CE mark
-Still installed and operational
-Can be demoed by appointment
-It is scheduled to be released for sale around June 2023.
-It can be booked for purchase now by paying a deposit.
-Price is open to your best offer.
-Right to left flow
-Fitted with 4 DEV , 1 TCT, 1 ICT, 1 BCT, 2 COT
-Please refer to the attached photos showing also block diagram.
Number of nozzles each unit:
3-2 COT Resist 6 nozzles
3-3 COT Resist 6 nozzles
3-4 BCT Resist 6 nozzles
3-5 ITC Resist  4 nozzles
4-1 TCT resist 1 en 2
4-2 t/m 4-5  DEV
Here follows a key explaining the abbreviation of the units:
Spin Tower(Common)
Coat Process Station(Common) : COT
Coat Process Station(Each module) : COT
Bottom Anti Reflection Coat Process Station(Common) : BCT
Bottom Anti Reflection Coat Process Station(Each module) : BCT
Top Anti Reflection Coat Process Station(Common) : TCT
Top Anti Reflection Coat Process Station(Each module) : TCT
Immersion Top Coat Process Station(Common) : ITC
Immersion Top Coat Process Station(Each module) : ITC
Immersion Top Remove Process Station(Common) : ITR
Immersion Top Remove Process Station(Each module) : ITR</t>
  </si>
  <si>
    <t xml:space="preserve">108937</t>
  </si>
  <si>
    <t xml:space="preserve">-Has CE mark
-Still installed and operational
-Can be demoed by appointment
-It is scheduled to be released for sale around December 2023.
-It can be booked for purchase now by paying a deposit.
-Price is open to your best offer.
-Right to left flow.
-Fitted with 1 DEV , 1 TCT, 1 ITR , 2 ICT, 1 BCT, 1 COT
-Please refer to the attached photos showing also block diagram.
Number of nozzles each unit:
2-2 ITC Resist  2 nozzles
2-3 Cot Resist  9 nozzles
2-4 BCT Resist 4 nozzles
2-5 ITC Resist 3 nozzles
3-2 ITR RRC Nozzle (Immersion Remover)
3-3 TCT Resist 2 nozzles
3-4 DEV
3-5 SRS
Here follows a key explaining the abbreviation of the units:
Spin Tower(Common)
Coat Process Station(Common) : COT
Coat Process Station(Each module) : COT
Bottom Anti Reflection Coat Process Station(Common) : BCT
Bottom Anti Reflection Coat Process Station(Each module) : BCT
Top Anti Reflection Coat Process Station(Common) : TCT
Top Anti Reflection Coat Process Station(Each module) : TCT
Immersion Top Coat Process Station(Common) : ITC
Immersion Top Coat Process Station(Each module) : ITC
Immersion Top Remove Process Station(Common) : ITR
Immersion Top Remove Process Station(Each module) : ITR</t>
  </si>
  <si>
    <t xml:space="preserve">86253</t>
  </si>
  <si>
    <t xml:space="preserve">2985-429208-W4</t>
  </si>
  <si>
    <t xml:space="preserve">ACT 12 2985-429208-W4 ADH SUB UNIT BASE ASSY ADHESIVE MODULE</t>
  </si>
  <si>
    <t xml:space="preserve">Tokyo Electron Hot Plate
Used for ACT12
 2985-429208-W4
300mm ACT 12 2985-429208-W4 ADH SUB UNIT BASE ASSY ADHESIVE MODULE
Used in good condition, needs testing/refurbishment, sold as-is
PACKAGED DIMENSIONS: 62 CM X 67 CM X 40 CM (H)
WEIGHT</t>
  </si>
  <si>
    <t xml:space="preserve">106553</t>
  </si>
  <si>
    <t xml:space="preserve">Ultratech</t>
  </si>
  <si>
    <t xml:space="preserve">4700</t>
  </si>
  <si>
    <t xml:space="preserve">Stepper</t>
  </si>
  <si>
    <t xml:space="preserve">150 mm/200 mm</t>
  </si>
  <si>
    <t xml:space="preserve">Automatic Shut down in Fab. Needs to be removed in the next few weeks.</t>
  </si>
  <si>
    <t xml:space="preserve">106554</t>
  </si>
  <si>
    <t xml:space="preserve">6700</t>
  </si>
  <si>
    <t xml:space="preserve">106556</t>
  </si>
  <si>
    <t xml:space="preserve">Saturn Spectrum 3e</t>
  </si>
  <si>
    <t xml:space="preserve">GHI line stepper</t>
  </si>
  <si>
    <t xml:space="preserve">108640</t>
  </si>
  <si>
    <t xml:space="preserve">Saturn Spectrum 3</t>
  </si>
  <si>
    <t xml:space="preserve">Professionally deinstalled in August 2022 and moved to warehouse.</t>
  </si>
  <si>
    <t xml:space="preserve">103807</t>
  </si>
  <si>
    <t xml:space="preserve">Titan II</t>
  </si>
  <si>
    <t xml:space="preserve">Refurbished, and in working condition.
Ultratech Titan II stepper
Lens type: 1.0um
Illumination: Broadband (g/h-line)
Compatible with 150mm wafer
Alignment systems: Machine Vision System (MVS) and Wafer Alignment System 
(WAS)
Aperture / Field size: 44mm x 22mm
To use 5 x 5” reticles
Can be re-configured to meet your requirements.</t>
  </si>
  <si>
    <t xml:space="preserve">106755</t>
  </si>
  <si>
    <t xml:space="preserve">VISTEC </t>
  </si>
  <si>
    <t xml:space="preserve">LWM9000</t>
  </si>
  <si>
    <t xml:space="preserve">CD SEM for 65 nm mask measurement</t>
  </si>
  <si>
    <t xml:space="preserve">Reticle / 150 mm</t>
  </si>
  <si>
    <t xml:space="preserve">Deinstalled, warehoused. Can be inspected by appointment.A SEM-based CD 
measurement system for 65 nm mask technology, the LWM 9000 SEM was 
developed in 2004 . The system's long-term stability of &lt;1 nm (3 sigma) is 
achieved by almost completely avoiding the effect of electron charging and 
substrate contamination. Further notable features are a high precision 
scanning stage (with a laser interferometer) and the user-friendly software 
developed similar to the LMS IPRO3 software, which substantially reduces 
user training needs for the manufacturer.The standard system can be 
configured for manual loading or SMIF handling.
-This system is fitted with a single 6 inch SMIF loader
-Was removed from working condition the fab in November 2021
-Parts included:-
1 MAIN BODY
2 USER INTERFACE
3 EFEM
4 POWER SUPPLY
5 OZONE GENERATOR</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</si>
</sst>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charset val="1"/>
    </font>
    <font>
      <sz val="10"/>
      <name val="Arial"/>
      <family val="0"/>
    </font>
    <font>
      <sz val="10"/>
      <name val="Arial"/>
      <family val="0"/>
    </font>
    <font>
      <sz val="10"/>
      <name val="Arial"/>
      <family val="0"/>
    </font>
    <font>
      <b val="true"/>
      <sz val="8"/>
      <name val="Arial"/>
      <family val="0"/>
      <charset val="1"/>
    </font>
    <font>
      <sz val="8"/>
      <name val="Arial"/>
      <family val="0"/>
      <charset val="1"/>
    </font>
    <font>
      <sz val="8"/>
      <name val="Noto Sans CJK SC"/>
      <family val="2"/>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Y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 activeCellId="0" sqref="C2"/>
    </sheetView>
  </sheetViews>
  <sheetFormatPr defaultRowHeight="14.25" zeroHeight="false" outlineLevelRow="0" outlineLevelCol="0"/>
  <cols>
    <col collapsed="false" customWidth="true" hidden="false" outlineLevel="0" max="1" min="1" style="0" width="50.57"/>
    <col collapsed="false" customWidth="true" hidden="false" outlineLevel="0" max="2" min="2" style="0" width="6.81"/>
    <col collapsed="false" customWidth="true" hidden="false" outlineLevel="0" max="3" min="3" style="0" width="18.89"/>
    <col collapsed="false" customWidth="true" hidden="false" outlineLevel="0" max="4" min="4" style="0" width="30.43"/>
    <col collapsed="false" customWidth="true" hidden="false" outlineLevel="0" max="5" min="5" style="0" width="53.76"/>
    <col collapsed="false" customWidth="true" hidden="false" outlineLevel="0" max="6" min="6" style="0" width="5.55"/>
    <col collapsed="false" customWidth="true" hidden="false" outlineLevel="0" max="9" min="7" style="0" width="9.05"/>
    <col collapsed="false" customWidth="true" hidden="false" outlineLevel="0" max="10" min="10" style="0" width="59.19"/>
    <col collapsed="false" customWidth="true" hidden="false" outlineLevel="0" max="990" min="11" style="0" width="9.05"/>
    <col collapsed="false" customWidth="false" hidden="false" outlineLevel="0" max="1025" min="991" style="0" width="11.52"/>
  </cols>
  <sheetData>
    <row r="1" customFormat="false" ht="14.25" hidden="false" customHeight="true" outlineLevel="0" collapsed="false">
      <c r="A1" s="1" t="s">
        <v>0</v>
      </c>
      <c r="B1" s="1" t="s">
        <v>1</v>
      </c>
      <c r="C1" s="1" t="s">
        <v>2</v>
      </c>
      <c r="D1" s="1" t="s">
        <v>3</v>
      </c>
      <c r="E1" s="1" t="s">
        <v>4</v>
      </c>
      <c r="F1" s="1" t="s">
        <v>5</v>
      </c>
      <c r="G1" s="1" t="s">
        <v>6</v>
      </c>
      <c r="H1" s="1" t="s">
        <v>7</v>
      </c>
      <c r="I1" s="1" t="s">
        <v>8</v>
      </c>
      <c r="J1" s="1" t="s">
        <v>9</v>
      </c>
    </row>
    <row r="2" customFormat="false" ht="14.25" hidden="false" customHeight="true" outlineLevel="0" collapsed="false">
      <c r="A2" s="2" t="str">
        <f aca="false">HYPERLINK("https://www.fabsurplus.com/sdi_catalog/salesItemDetails.do?id=77153")</f>
        <v>https://www.fabsurplus.com/sdi_catalog/salesItemDetails.do?id=77153</v>
      </c>
      <c r="B2" s="2" t="s">
        <v>10</v>
      </c>
      <c r="C2" s="2" t="s">
        <v>11</v>
      </c>
      <c r="D2" s="2" t="s">
        <v>12</v>
      </c>
      <c r="E2" s="2" t="s">
        <v>13</v>
      </c>
      <c r="F2" s="2" t="s">
        <v>14</v>
      </c>
      <c r="G2" s="2" t="s">
        <v>15</v>
      </c>
      <c r="H2" s="2" t="s">
        <v>16</v>
      </c>
      <c r="I2" s="2"/>
      <c r="J2" s="3" t="s">
        <v>17</v>
      </c>
    </row>
    <row r="3" customFormat="false" ht="14.25" hidden="false" customHeight="true" outlineLevel="0" collapsed="false">
      <c r="A3" s="2" t="str">
        <f aca="false">HYPERLINK("https://www.fabsurplus.com/sdi_catalog/salesItemDetails.do?id=108938")</f>
        <v>https://www.fabsurplus.com/sdi_catalog/salesItemDetails.do?id=108938</v>
      </c>
      <c r="B3" s="2" t="s">
        <v>18</v>
      </c>
      <c r="C3" s="2" t="s">
        <v>19</v>
      </c>
      <c r="D3" s="2" t="s">
        <v>20</v>
      </c>
      <c r="E3" s="2" t="s">
        <v>21</v>
      </c>
      <c r="F3" s="2" t="s">
        <v>14</v>
      </c>
      <c r="G3" s="2" t="s">
        <v>22</v>
      </c>
      <c r="H3" s="2" t="s">
        <v>23</v>
      </c>
      <c r="I3" s="2"/>
      <c r="J3" s="3" t="s">
        <v>24</v>
      </c>
    </row>
    <row r="4" customFormat="false" ht="14.25" hidden="false" customHeight="true" outlineLevel="0" collapsed="false">
      <c r="A4" s="4" t="str">
        <f aca="false">HYPERLINK("https://www.fabsurplus.com/sdi_catalog/salesItemDetails.do?id=53020")</f>
        <v>https://www.fabsurplus.com/sdi_catalog/salesItemDetails.do?id=53020</v>
      </c>
      <c r="B4" s="4" t="s">
        <v>25</v>
      </c>
      <c r="C4" s="4" t="s">
        <v>26</v>
      </c>
      <c r="D4" s="4" t="s">
        <v>27</v>
      </c>
      <c r="E4" s="4" t="s">
        <v>28</v>
      </c>
      <c r="F4" s="4" t="s">
        <v>14</v>
      </c>
      <c r="G4" s="4" t="s">
        <v>29</v>
      </c>
      <c r="H4" s="4" t="s">
        <v>23</v>
      </c>
      <c r="I4" s="5" t="n">
        <v>36341.9166666667</v>
      </c>
      <c r="J4" s="4" t="s">
        <v>30</v>
      </c>
    </row>
    <row r="5" customFormat="false" ht="14.25" hidden="false" customHeight="true" outlineLevel="0" collapsed="false">
      <c r="A5" s="2" t="str">
        <f aca="false">HYPERLINK("https://www.fabsurplus.com/sdi_catalog/salesItemDetails.do?id=53021")</f>
        <v>https://www.fabsurplus.com/sdi_catalog/salesItemDetails.do?id=53021</v>
      </c>
      <c r="B5" s="2" t="s">
        <v>31</v>
      </c>
      <c r="C5" s="2" t="s">
        <v>32</v>
      </c>
      <c r="D5" s="2" t="s">
        <v>33</v>
      </c>
      <c r="E5" s="2" t="s">
        <v>28</v>
      </c>
      <c r="F5" s="2" t="s">
        <v>14</v>
      </c>
      <c r="G5" s="2" t="s">
        <v>29</v>
      </c>
      <c r="H5" s="2" t="s">
        <v>23</v>
      </c>
      <c r="I5" s="6" t="n">
        <v>36341.9166666667</v>
      </c>
      <c r="J5" s="2" t="s">
        <v>34</v>
      </c>
    </row>
    <row r="6" customFormat="false" ht="14.25" hidden="false" customHeight="true" outlineLevel="0" collapsed="false">
      <c r="A6" s="4" t="str">
        <f aca="false">HYPERLINK("https://www.fabsurplus.com/sdi_catalog/salesItemDetails.do?id=53023")</f>
        <v>https://www.fabsurplus.com/sdi_catalog/salesItemDetails.do?id=53023</v>
      </c>
      <c r="B6" s="4" t="s">
        <v>35</v>
      </c>
      <c r="C6" s="4" t="s">
        <v>32</v>
      </c>
      <c r="D6" s="4" t="s">
        <v>33</v>
      </c>
      <c r="E6" s="4" t="s">
        <v>28</v>
      </c>
      <c r="F6" s="4" t="s">
        <v>14</v>
      </c>
      <c r="G6" s="4" t="s">
        <v>29</v>
      </c>
      <c r="H6" s="4" t="s">
        <v>23</v>
      </c>
      <c r="I6" s="5" t="n">
        <v>36341.9166666667</v>
      </c>
      <c r="J6" s="4" t="s">
        <v>36</v>
      </c>
    </row>
    <row r="7" customFormat="false" ht="14.25" hidden="false" customHeight="true" outlineLevel="0" collapsed="false">
      <c r="A7" s="4" t="str">
        <f aca="false">HYPERLINK("https://www.fabsurplus.com/sdi_catalog/salesItemDetails.do?id=84774")</f>
        <v>https://www.fabsurplus.com/sdi_catalog/salesItemDetails.do?id=84774</v>
      </c>
      <c r="B7" s="4" t="s">
        <v>37</v>
      </c>
      <c r="C7" s="4" t="s">
        <v>32</v>
      </c>
      <c r="D7" s="4" t="s">
        <v>38</v>
      </c>
      <c r="E7" s="4" t="s">
        <v>39</v>
      </c>
      <c r="F7" s="4" t="s">
        <v>14</v>
      </c>
      <c r="G7" s="4" t="s">
        <v>40</v>
      </c>
      <c r="H7" s="4" t="s">
        <v>23</v>
      </c>
      <c r="I7" s="5" t="n">
        <v>36280.9166666667</v>
      </c>
      <c r="J7" s="7" t="s">
        <v>41</v>
      </c>
    </row>
    <row r="8" customFormat="false" ht="14.25" hidden="false" customHeight="true" outlineLevel="0" collapsed="false">
      <c r="A8" s="2" t="str">
        <f aca="false">HYPERLINK("https://www.fabsurplus.com/sdi_catalog/salesItemDetails.do?id=52262")</f>
        <v>https://www.fabsurplus.com/sdi_catalog/salesItemDetails.do?id=52262</v>
      </c>
      <c r="B8" s="2" t="s">
        <v>42</v>
      </c>
      <c r="C8" s="2" t="s">
        <v>32</v>
      </c>
      <c r="D8" s="2" t="s">
        <v>43</v>
      </c>
      <c r="E8" s="2" t="s">
        <v>44</v>
      </c>
      <c r="F8" s="2" t="s">
        <v>14</v>
      </c>
      <c r="G8" s="2" t="s">
        <v>29</v>
      </c>
      <c r="H8" s="2" t="s">
        <v>23</v>
      </c>
      <c r="I8" s="6" t="n">
        <v>36341.9166666667</v>
      </c>
      <c r="J8" s="2" t="s">
        <v>45</v>
      </c>
    </row>
    <row r="9" customFormat="false" ht="14.25" hidden="false" customHeight="true" outlineLevel="0" collapsed="false">
      <c r="A9" s="4" t="str">
        <f aca="false">HYPERLINK("https://www.fabsurplus.com/sdi_catalog/salesItemDetails.do?id=53032")</f>
        <v>https://www.fabsurplus.com/sdi_catalog/salesItemDetails.do?id=53032</v>
      </c>
      <c r="B9" s="4" t="s">
        <v>46</v>
      </c>
      <c r="C9" s="4" t="s">
        <v>32</v>
      </c>
      <c r="D9" s="4" t="s">
        <v>47</v>
      </c>
      <c r="E9" s="4" t="s">
        <v>48</v>
      </c>
      <c r="F9" s="4" t="s">
        <v>14</v>
      </c>
      <c r="G9" s="4" t="s">
        <v>29</v>
      </c>
      <c r="H9" s="4" t="s">
        <v>23</v>
      </c>
      <c r="I9" s="4"/>
      <c r="J9" s="7" t="s">
        <v>49</v>
      </c>
    </row>
    <row r="10" customFormat="false" ht="14.25" hidden="false" customHeight="true" outlineLevel="0" collapsed="false">
      <c r="A10" s="2" t="str">
        <f aca="false">HYPERLINK("https://www.fabsurplus.com/sdi_catalog/salesItemDetails.do?id=52265")</f>
        <v>https://www.fabsurplus.com/sdi_catalog/salesItemDetails.do?id=52265</v>
      </c>
      <c r="B10" s="2" t="s">
        <v>50</v>
      </c>
      <c r="C10" s="2" t="s">
        <v>32</v>
      </c>
      <c r="D10" s="2" t="s">
        <v>51</v>
      </c>
      <c r="E10" s="2" t="s">
        <v>52</v>
      </c>
      <c r="F10" s="2" t="s">
        <v>14</v>
      </c>
      <c r="G10" s="2" t="s">
        <v>29</v>
      </c>
      <c r="H10" s="2" t="s">
        <v>23</v>
      </c>
      <c r="I10" s="6" t="n">
        <v>36341.9166666667</v>
      </c>
      <c r="J10" s="3" t="s">
        <v>53</v>
      </c>
    </row>
    <row r="11" customFormat="false" ht="14.25" hidden="false" customHeight="true" outlineLevel="0" collapsed="false">
      <c r="A11" s="2" t="str">
        <f aca="false">HYPERLINK("https://www.fabsurplus.com/sdi_catalog/salesItemDetails.do?id=53041")</f>
        <v>https://www.fabsurplus.com/sdi_catalog/salesItemDetails.do?id=53041</v>
      </c>
      <c r="B11" s="2" t="s">
        <v>54</v>
      </c>
      <c r="C11" s="2" t="s">
        <v>32</v>
      </c>
      <c r="D11" s="2" t="s">
        <v>29</v>
      </c>
      <c r="E11" s="2" t="s">
        <v>55</v>
      </c>
      <c r="F11" s="2" t="s">
        <v>14</v>
      </c>
      <c r="G11" s="2" t="s">
        <v>29</v>
      </c>
      <c r="H11" s="2" t="s">
        <v>23</v>
      </c>
      <c r="I11" s="2"/>
      <c r="J11" s="2" t="s">
        <v>56</v>
      </c>
    </row>
    <row r="12" customFormat="false" ht="14.25" hidden="false" customHeight="true" outlineLevel="0" collapsed="false">
      <c r="A12" s="4" t="str">
        <f aca="false">HYPERLINK("https://www.fabsurplus.com/sdi_catalog/salesItemDetails.do?id=53042")</f>
        <v>https://www.fabsurplus.com/sdi_catalog/salesItemDetails.do?id=53042</v>
      </c>
      <c r="B12" s="4" t="s">
        <v>57</v>
      </c>
      <c r="C12" s="4" t="s">
        <v>32</v>
      </c>
      <c r="D12" s="4" t="s">
        <v>58</v>
      </c>
      <c r="E12" s="4" t="s">
        <v>59</v>
      </c>
      <c r="F12" s="4" t="s">
        <v>14</v>
      </c>
      <c r="G12" s="4" t="s">
        <v>29</v>
      </c>
      <c r="H12" s="4" t="s">
        <v>23</v>
      </c>
      <c r="I12" s="4"/>
      <c r="J12" s="4" t="s">
        <v>60</v>
      </c>
    </row>
    <row r="13" customFormat="false" ht="14.25" hidden="false" customHeight="true" outlineLevel="0" collapsed="false">
      <c r="A13" s="2" t="str">
        <f aca="false">HYPERLINK("https://www.fabsurplus.com/sdi_catalog/salesItemDetails.do?id=53045")</f>
        <v>https://www.fabsurplus.com/sdi_catalog/salesItemDetails.do?id=53045</v>
      </c>
      <c r="B13" s="2" t="s">
        <v>61</v>
      </c>
      <c r="C13" s="2" t="s">
        <v>32</v>
      </c>
      <c r="D13" s="2" t="s">
        <v>62</v>
      </c>
      <c r="E13" s="2" t="s">
        <v>63</v>
      </c>
      <c r="F13" s="2" t="s">
        <v>64</v>
      </c>
      <c r="G13" s="2" t="s">
        <v>29</v>
      </c>
      <c r="H13" s="2" t="s">
        <v>23</v>
      </c>
      <c r="I13" s="2"/>
      <c r="J13" s="3" t="s">
        <v>65</v>
      </c>
    </row>
    <row r="14" customFormat="false" ht="14.25" hidden="false" customHeight="true" outlineLevel="0" collapsed="false">
      <c r="A14" s="4" t="str">
        <f aca="false">HYPERLINK("https://www.fabsurplus.com/sdi_catalog/salesItemDetails.do?id=53046")</f>
        <v>https://www.fabsurplus.com/sdi_catalog/salesItemDetails.do?id=53046</v>
      </c>
      <c r="B14" s="4" t="s">
        <v>66</v>
      </c>
      <c r="C14" s="4" t="s">
        <v>32</v>
      </c>
      <c r="D14" s="4" t="s">
        <v>62</v>
      </c>
      <c r="E14" s="4" t="s">
        <v>63</v>
      </c>
      <c r="F14" s="4" t="s">
        <v>14</v>
      </c>
      <c r="G14" s="4" t="s">
        <v>29</v>
      </c>
      <c r="H14" s="4" t="s">
        <v>23</v>
      </c>
      <c r="I14" s="4"/>
      <c r="J14" s="7" t="s">
        <v>67</v>
      </c>
    </row>
    <row r="15" customFormat="false" ht="14.25" hidden="false" customHeight="true" outlineLevel="0" collapsed="false">
      <c r="A15" s="2" t="str">
        <f aca="false">HYPERLINK("https://www.fabsurplus.com/sdi_catalog/salesItemDetails.do?id=53047")</f>
        <v>https://www.fabsurplus.com/sdi_catalog/salesItemDetails.do?id=53047</v>
      </c>
      <c r="B15" s="2" t="s">
        <v>68</v>
      </c>
      <c r="C15" s="2" t="s">
        <v>32</v>
      </c>
      <c r="D15" s="2" t="s">
        <v>62</v>
      </c>
      <c r="E15" s="2" t="s">
        <v>63</v>
      </c>
      <c r="F15" s="2" t="s">
        <v>14</v>
      </c>
      <c r="G15" s="2" t="s">
        <v>29</v>
      </c>
      <c r="H15" s="2" t="s">
        <v>23</v>
      </c>
      <c r="I15" s="2"/>
      <c r="J15" s="3" t="s">
        <v>67</v>
      </c>
    </row>
    <row r="16" customFormat="false" ht="14.25" hidden="false" customHeight="true" outlineLevel="0" collapsed="false">
      <c r="A16" s="4" t="str">
        <f aca="false">HYPERLINK("https://www.fabsurplus.com/sdi_catalog/salesItemDetails.do?id=53049")</f>
        <v>https://www.fabsurplus.com/sdi_catalog/salesItemDetails.do?id=53049</v>
      </c>
      <c r="B16" s="4" t="s">
        <v>69</v>
      </c>
      <c r="C16" s="4" t="s">
        <v>32</v>
      </c>
      <c r="D16" s="4" t="s">
        <v>70</v>
      </c>
      <c r="E16" s="4" t="s">
        <v>71</v>
      </c>
      <c r="F16" s="4" t="s">
        <v>14</v>
      </c>
      <c r="G16" s="4" t="s">
        <v>29</v>
      </c>
      <c r="H16" s="4" t="s">
        <v>23</v>
      </c>
      <c r="I16" s="5" t="n">
        <v>36311.9166666667</v>
      </c>
      <c r="J16" s="4" t="s">
        <v>72</v>
      </c>
    </row>
    <row r="17" customFormat="false" ht="14.25" hidden="false" customHeight="true" outlineLevel="0" collapsed="false">
      <c r="A17" s="2" t="str">
        <f aca="false">HYPERLINK("https://www.fabsurplus.com/sdi_catalog/salesItemDetails.do?id=53050")</f>
        <v>https://www.fabsurplus.com/sdi_catalog/salesItemDetails.do?id=53050</v>
      </c>
      <c r="B17" s="2" t="s">
        <v>73</v>
      </c>
      <c r="C17" s="2" t="s">
        <v>32</v>
      </c>
      <c r="D17" s="2" t="s">
        <v>74</v>
      </c>
      <c r="E17" s="2" t="s">
        <v>75</v>
      </c>
      <c r="F17" s="2" t="s">
        <v>14</v>
      </c>
      <c r="G17" s="2" t="s">
        <v>29</v>
      </c>
      <c r="H17" s="2" t="s">
        <v>23</v>
      </c>
      <c r="I17" s="6" t="n">
        <v>36341.9166666667</v>
      </c>
      <c r="J17" s="2" t="s">
        <v>76</v>
      </c>
    </row>
    <row r="18" customFormat="false" ht="14.25" hidden="false" customHeight="true" outlineLevel="0" collapsed="false">
      <c r="A18" s="4" t="str">
        <f aca="false">HYPERLINK("https://www.fabsurplus.com/sdi_catalog/salesItemDetails.do?id=103739")</f>
        <v>https://www.fabsurplus.com/sdi_catalog/salesItemDetails.do?id=103739</v>
      </c>
      <c r="B18" s="4" t="s">
        <v>77</v>
      </c>
      <c r="C18" s="4" t="s">
        <v>26</v>
      </c>
      <c r="D18" s="4" t="s">
        <v>78</v>
      </c>
      <c r="E18" s="4" t="s">
        <v>79</v>
      </c>
      <c r="F18" s="4" t="s">
        <v>14</v>
      </c>
      <c r="G18" s="4" t="s">
        <v>80</v>
      </c>
      <c r="H18" s="4" t="s">
        <v>23</v>
      </c>
      <c r="I18" s="5" t="n">
        <v>35369.9583333333</v>
      </c>
      <c r="J18" s="4" t="s">
        <v>81</v>
      </c>
    </row>
    <row r="19" customFormat="false" ht="14.25" hidden="false" customHeight="true" outlineLevel="0" collapsed="false">
      <c r="A19" s="2" t="str">
        <f aca="false">HYPERLINK("https://www.fabsurplus.com/sdi_catalog/salesItemDetails.do?id=103741")</f>
        <v>https://www.fabsurplus.com/sdi_catalog/salesItemDetails.do?id=103741</v>
      </c>
      <c r="B19" s="2" t="s">
        <v>82</v>
      </c>
      <c r="C19" s="2" t="s">
        <v>26</v>
      </c>
      <c r="D19" s="2" t="s">
        <v>83</v>
      </c>
      <c r="E19" s="2" t="s">
        <v>84</v>
      </c>
      <c r="F19" s="2" t="s">
        <v>14</v>
      </c>
      <c r="G19" s="2" t="s">
        <v>85</v>
      </c>
      <c r="H19" s="2" t="s">
        <v>23</v>
      </c>
      <c r="I19" s="6" t="n">
        <v>35369.9583333333</v>
      </c>
      <c r="J19" s="3" t="s">
        <v>86</v>
      </c>
    </row>
    <row r="20" customFormat="false" ht="14.25" hidden="false" customHeight="true" outlineLevel="0" collapsed="false">
      <c r="A20" s="4" t="str">
        <f aca="false">HYPERLINK("https://www.fabsurplus.com/sdi_catalog/salesItemDetails.do?id=53056")</f>
        <v>https://www.fabsurplus.com/sdi_catalog/salesItemDetails.do?id=53056</v>
      </c>
      <c r="B20" s="4" t="s">
        <v>87</v>
      </c>
      <c r="C20" s="4" t="s">
        <v>32</v>
      </c>
      <c r="D20" s="4" t="s">
        <v>88</v>
      </c>
      <c r="E20" s="4" t="s">
        <v>89</v>
      </c>
      <c r="F20" s="4" t="s">
        <v>14</v>
      </c>
      <c r="G20" s="4" t="s">
        <v>29</v>
      </c>
      <c r="H20" s="4" t="s">
        <v>23</v>
      </c>
      <c r="I20" s="4"/>
      <c r="J20" s="4" t="s">
        <v>90</v>
      </c>
    </row>
    <row r="21" customFormat="false" ht="14.25" hidden="false" customHeight="true" outlineLevel="0" collapsed="false">
      <c r="A21" s="2" t="str">
        <f aca="false">HYPERLINK("https://www.fabsurplus.com/sdi_catalog/salesItemDetails.do?id=53057")</f>
        <v>https://www.fabsurplus.com/sdi_catalog/salesItemDetails.do?id=53057</v>
      </c>
      <c r="B21" s="2" t="s">
        <v>91</v>
      </c>
      <c r="C21" s="2" t="s">
        <v>32</v>
      </c>
      <c r="D21" s="2" t="s">
        <v>92</v>
      </c>
      <c r="E21" s="2" t="s">
        <v>93</v>
      </c>
      <c r="F21" s="2" t="s">
        <v>14</v>
      </c>
      <c r="G21" s="2" t="s">
        <v>29</v>
      </c>
      <c r="H21" s="2" t="s">
        <v>23</v>
      </c>
      <c r="I21" s="6" t="n">
        <v>36341.9166666667</v>
      </c>
      <c r="J21" s="2" t="s">
        <v>94</v>
      </c>
    </row>
    <row r="22" customFormat="false" ht="14.25" hidden="false" customHeight="true" outlineLevel="0" collapsed="false">
      <c r="A22" s="4" t="str">
        <f aca="false">HYPERLINK("https://www.fabsurplus.com/sdi_catalog/salesItemDetails.do?id=53058")</f>
        <v>https://www.fabsurplus.com/sdi_catalog/salesItemDetails.do?id=53058</v>
      </c>
      <c r="B22" s="4" t="s">
        <v>95</v>
      </c>
      <c r="C22" s="4" t="s">
        <v>32</v>
      </c>
      <c r="D22" s="4" t="s">
        <v>96</v>
      </c>
      <c r="E22" s="4" t="s">
        <v>97</v>
      </c>
      <c r="F22" s="4" t="s">
        <v>14</v>
      </c>
      <c r="G22" s="4" t="s">
        <v>29</v>
      </c>
      <c r="H22" s="4" t="s">
        <v>23</v>
      </c>
      <c r="I22" s="5" t="n">
        <v>36341.9166666667</v>
      </c>
      <c r="J22" s="4" t="s">
        <v>98</v>
      </c>
    </row>
    <row r="23" customFormat="false" ht="14.25" hidden="false" customHeight="true" outlineLevel="0" collapsed="false">
      <c r="A23" s="2" t="str">
        <f aca="false">HYPERLINK("https://www.fabsurplus.com/sdi_catalog/salesItemDetails.do?id=53059")</f>
        <v>https://www.fabsurplus.com/sdi_catalog/salesItemDetails.do?id=53059</v>
      </c>
      <c r="B23" s="2" t="s">
        <v>99</v>
      </c>
      <c r="C23" s="2" t="s">
        <v>32</v>
      </c>
      <c r="D23" s="2" t="s">
        <v>100</v>
      </c>
      <c r="E23" s="2" t="s">
        <v>101</v>
      </c>
      <c r="F23" s="2" t="s">
        <v>14</v>
      </c>
      <c r="G23" s="2" t="s">
        <v>29</v>
      </c>
      <c r="H23" s="2" t="s">
        <v>23</v>
      </c>
      <c r="I23" s="6" t="n">
        <v>36341.9166666667</v>
      </c>
      <c r="J23" s="2" t="s">
        <v>102</v>
      </c>
    </row>
    <row r="24" customFormat="false" ht="14.25" hidden="false" customHeight="true" outlineLevel="0" collapsed="false">
      <c r="A24" s="4" t="str">
        <f aca="false">HYPERLINK("https://www.fabsurplus.com/sdi_catalog/salesItemDetails.do?id=53060")</f>
        <v>https://www.fabsurplus.com/sdi_catalog/salesItemDetails.do?id=53060</v>
      </c>
      <c r="B24" s="4" t="s">
        <v>103</v>
      </c>
      <c r="C24" s="4" t="s">
        <v>32</v>
      </c>
      <c r="D24" s="4" t="s">
        <v>104</v>
      </c>
      <c r="E24" s="4" t="s">
        <v>105</v>
      </c>
      <c r="F24" s="4" t="s">
        <v>14</v>
      </c>
      <c r="G24" s="4" t="s">
        <v>29</v>
      </c>
      <c r="H24" s="4" t="s">
        <v>23</v>
      </c>
      <c r="I24" s="5" t="n">
        <v>36341.9166666667</v>
      </c>
      <c r="J24" s="4" t="s">
        <v>106</v>
      </c>
    </row>
    <row r="25" customFormat="false" ht="14.25" hidden="false" customHeight="true" outlineLevel="0" collapsed="false">
      <c r="A25" s="2" t="str">
        <f aca="false">HYPERLINK("https://www.fabsurplus.com/sdi_catalog/salesItemDetails.do?id=53061")</f>
        <v>https://www.fabsurplus.com/sdi_catalog/salesItemDetails.do?id=53061</v>
      </c>
      <c r="B25" s="2" t="s">
        <v>107</v>
      </c>
      <c r="C25" s="2" t="s">
        <v>32</v>
      </c>
      <c r="D25" s="2" t="s">
        <v>108</v>
      </c>
      <c r="E25" s="2" t="s">
        <v>109</v>
      </c>
      <c r="F25" s="2" t="s">
        <v>14</v>
      </c>
      <c r="G25" s="2" t="s">
        <v>29</v>
      </c>
      <c r="H25" s="2" t="s">
        <v>23</v>
      </c>
      <c r="I25" s="6" t="n">
        <v>34880.9166666667</v>
      </c>
      <c r="J25" s="2" t="s">
        <v>110</v>
      </c>
    </row>
    <row r="26" customFormat="false" ht="14.25" hidden="false" customHeight="true" outlineLevel="0" collapsed="false">
      <c r="A26" s="4" t="str">
        <f aca="false">HYPERLINK("https://www.fabsurplus.com/sdi_catalog/salesItemDetails.do?id=53062")</f>
        <v>https://www.fabsurplus.com/sdi_catalog/salesItemDetails.do?id=53062</v>
      </c>
      <c r="B26" s="4" t="s">
        <v>111</v>
      </c>
      <c r="C26" s="4" t="s">
        <v>32</v>
      </c>
      <c r="D26" s="4" t="s">
        <v>112</v>
      </c>
      <c r="E26" s="4" t="s">
        <v>113</v>
      </c>
      <c r="F26" s="4" t="s">
        <v>14</v>
      </c>
      <c r="G26" s="4" t="s">
        <v>29</v>
      </c>
      <c r="H26" s="4" t="s">
        <v>23</v>
      </c>
      <c r="I26" s="5" t="n">
        <v>36341.9166666667</v>
      </c>
      <c r="J26" s="7" t="s">
        <v>114</v>
      </c>
    </row>
    <row r="27" customFormat="false" ht="14.25" hidden="false" customHeight="true" outlineLevel="0" collapsed="false">
      <c r="A27" s="2" t="str">
        <f aca="false">HYPERLINK("https://www.fabsurplus.com/sdi_catalog/salesItemDetails.do?id=53063")</f>
        <v>https://www.fabsurplus.com/sdi_catalog/salesItemDetails.do?id=53063</v>
      </c>
      <c r="B27" s="2" t="s">
        <v>115</v>
      </c>
      <c r="C27" s="2" t="s">
        <v>32</v>
      </c>
      <c r="D27" s="2" t="s">
        <v>116</v>
      </c>
      <c r="E27" s="2" t="s">
        <v>117</v>
      </c>
      <c r="F27" s="2" t="s">
        <v>14</v>
      </c>
      <c r="G27" s="2" t="s">
        <v>29</v>
      </c>
      <c r="H27" s="2" t="s">
        <v>23</v>
      </c>
      <c r="I27" s="6" t="n">
        <v>36341.9166666667</v>
      </c>
      <c r="J27" s="2" t="s">
        <v>118</v>
      </c>
    </row>
    <row r="28" customFormat="false" ht="14.25" hidden="false" customHeight="true" outlineLevel="0" collapsed="false">
      <c r="A28" s="4" t="str">
        <f aca="false">HYPERLINK("https://www.fabsurplus.com/sdi_catalog/salesItemDetails.do?id=53066")</f>
        <v>https://www.fabsurplus.com/sdi_catalog/salesItemDetails.do?id=53066</v>
      </c>
      <c r="B28" s="4" t="s">
        <v>119</v>
      </c>
      <c r="C28" s="4" t="s">
        <v>32</v>
      </c>
      <c r="D28" s="4" t="s">
        <v>120</v>
      </c>
      <c r="E28" s="4" t="s">
        <v>121</v>
      </c>
      <c r="F28" s="4" t="s">
        <v>14</v>
      </c>
      <c r="G28" s="4" t="s">
        <v>29</v>
      </c>
      <c r="H28" s="4" t="s">
        <v>23</v>
      </c>
      <c r="I28" s="5" t="n">
        <v>35550.9166666667</v>
      </c>
      <c r="J28" s="7" t="s">
        <v>122</v>
      </c>
    </row>
    <row r="29" customFormat="false" ht="14.25" hidden="false" customHeight="true" outlineLevel="0" collapsed="false">
      <c r="A29" s="2" t="str">
        <f aca="false">HYPERLINK("https://www.fabsurplus.com/sdi_catalog/salesItemDetails.do?id=53074")</f>
        <v>https://www.fabsurplus.com/sdi_catalog/salesItemDetails.do?id=53074</v>
      </c>
      <c r="B29" s="2" t="s">
        <v>123</v>
      </c>
      <c r="C29" s="2" t="s">
        <v>32</v>
      </c>
      <c r="D29" s="2" t="s">
        <v>124</v>
      </c>
      <c r="E29" s="2" t="s">
        <v>125</v>
      </c>
      <c r="F29" s="2" t="s">
        <v>14</v>
      </c>
      <c r="G29" s="2" t="s">
        <v>126</v>
      </c>
      <c r="H29" s="2" t="s">
        <v>23</v>
      </c>
      <c r="I29" s="6" t="n">
        <v>35947</v>
      </c>
      <c r="J29" s="3" t="s">
        <v>127</v>
      </c>
    </row>
    <row r="30" customFormat="false" ht="14.25" hidden="false" customHeight="true" outlineLevel="0" collapsed="false">
      <c r="A30" s="2" t="str">
        <f aca="false">HYPERLINK("https://www.fabsurplus.com/sdi_catalog/salesItemDetails.do?id=52338")</f>
        <v>https://www.fabsurplus.com/sdi_catalog/salesItemDetails.do?id=52338</v>
      </c>
      <c r="B30" s="2" t="s">
        <v>128</v>
      </c>
      <c r="C30" s="2" t="s">
        <v>32</v>
      </c>
      <c r="D30" s="2" t="s">
        <v>129</v>
      </c>
      <c r="E30" s="2" t="s">
        <v>130</v>
      </c>
      <c r="F30" s="2" t="s">
        <v>14</v>
      </c>
      <c r="G30" s="2" t="s">
        <v>29</v>
      </c>
      <c r="H30" s="2" t="s">
        <v>23</v>
      </c>
      <c r="I30" s="6" t="n">
        <v>36341.9166666667</v>
      </c>
      <c r="J30" s="3" t="s">
        <v>131</v>
      </c>
    </row>
    <row r="31" customFormat="false" ht="14.25" hidden="false" customHeight="true" outlineLevel="0" collapsed="false">
      <c r="A31" s="4" t="str">
        <f aca="false">HYPERLINK("https://www.fabsurplus.com/sdi_catalog/salesItemDetails.do?id=52341")</f>
        <v>https://www.fabsurplus.com/sdi_catalog/salesItemDetails.do?id=52341</v>
      </c>
      <c r="B31" s="4" t="s">
        <v>132</v>
      </c>
      <c r="C31" s="4" t="s">
        <v>32</v>
      </c>
      <c r="D31" s="4" t="s">
        <v>133</v>
      </c>
      <c r="E31" s="4" t="s">
        <v>134</v>
      </c>
      <c r="F31" s="4" t="s">
        <v>14</v>
      </c>
      <c r="G31" s="4" t="s">
        <v>29</v>
      </c>
      <c r="H31" s="4" t="s">
        <v>23</v>
      </c>
      <c r="I31" s="5" t="n">
        <v>36341.9166666667</v>
      </c>
      <c r="J31" s="4" t="s">
        <v>135</v>
      </c>
    </row>
    <row r="32" customFormat="false" ht="14.25" hidden="false" customHeight="true" outlineLevel="0" collapsed="false">
      <c r="A32" s="2" t="str">
        <f aca="false">HYPERLINK("https://www.fabsurplus.com/sdi_catalog/salesItemDetails.do?id=52342")</f>
        <v>https://www.fabsurplus.com/sdi_catalog/salesItemDetails.do?id=52342</v>
      </c>
      <c r="B32" s="2" t="s">
        <v>136</v>
      </c>
      <c r="C32" s="2" t="s">
        <v>32</v>
      </c>
      <c r="D32" s="2" t="s">
        <v>137</v>
      </c>
      <c r="E32" s="2" t="s">
        <v>138</v>
      </c>
      <c r="F32" s="2" t="s">
        <v>14</v>
      </c>
      <c r="G32" s="2" t="s">
        <v>29</v>
      </c>
      <c r="H32" s="2" t="s">
        <v>23</v>
      </c>
      <c r="I32" s="6" t="n">
        <v>36341.9166666667</v>
      </c>
      <c r="J32" s="2" t="s">
        <v>139</v>
      </c>
    </row>
    <row r="33" customFormat="false" ht="14.25" hidden="false" customHeight="true" outlineLevel="0" collapsed="false">
      <c r="A33" s="4" t="str">
        <f aca="false">HYPERLINK("https://www.fabsurplus.com/sdi_catalog/salesItemDetails.do?id=108919")</f>
        <v>https://www.fabsurplus.com/sdi_catalog/salesItemDetails.do?id=108919</v>
      </c>
      <c r="B33" s="4" t="s">
        <v>140</v>
      </c>
      <c r="C33" s="4" t="s">
        <v>32</v>
      </c>
      <c r="D33" s="4" t="s">
        <v>141</v>
      </c>
      <c r="E33" s="4" t="s">
        <v>142</v>
      </c>
      <c r="F33" s="4" t="s">
        <v>14</v>
      </c>
      <c r="G33" s="4" t="s">
        <v>143</v>
      </c>
      <c r="H33" s="4" t="s">
        <v>23</v>
      </c>
      <c r="I33" s="5" t="n">
        <v>37742</v>
      </c>
      <c r="J33" s="4"/>
    </row>
    <row r="34" customFormat="false" ht="14.25" hidden="false" customHeight="true" outlineLevel="0" collapsed="false">
      <c r="A34" s="2" t="str">
        <f aca="false">HYPERLINK("https://www.fabsurplus.com/sdi_catalog/salesItemDetails.do?id=103800")</f>
        <v>https://www.fabsurplus.com/sdi_catalog/salesItemDetails.do?id=103800</v>
      </c>
      <c r="B34" s="2" t="s">
        <v>144</v>
      </c>
      <c r="C34" s="2" t="s">
        <v>32</v>
      </c>
      <c r="D34" s="2" t="s">
        <v>145</v>
      </c>
      <c r="E34" s="2" t="s">
        <v>146</v>
      </c>
      <c r="F34" s="2" t="s">
        <v>14</v>
      </c>
      <c r="G34" s="2" t="s">
        <v>80</v>
      </c>
      <c r="H34" s="2" t="s">
        <v>147</v>
      </c>
      <c r="I34" s="2"/>
      <c r="J34" s="3" t="s">
        <v>148</v>
      </c>
    </row>
    <row r="35" customFormat="false" ht="14.25" hidden="false" customHeight="true" outlineLevel="0" collapsed="false">
      <c r="A35" s="4" t="str">
        <f aca="false">HYPERLINK("https://www.fabsurplus.com/sdi_catalog/salesItemDetails.do?id=80249")</f>
        <v>https://www.fabsurplus.com/sdi_catalog/salesItemDetails.do?id=80249</v>
      </c>
      <c r="B35" s="4" t="s">
        <v>149</v>
      </c>
      <c r="C35" s="4" t="s">
        <v>26</v>
      </c>
      <c r="D35" s="4" t="s">
        <v>150</v>
      </c>
      <c r="E35" s="4" t="s">
        <v>151</v>
      </c>
      <c r="F35" s="4" t="s">
        <v>14</v>
      </c>
      <c r="G35" s="4"/>
      <c r="H35" s="4" t="s">
        <v>23</v>
      </c>
      <c r="I35" s="4"/>
      <c r="J35" s="4"/>
    </row>
    <row r="36" customFormat="false" ht="14.25" hidden="false" customHeight="true" outlineLevel="0" collapsed="false">
      <c r="A36" s="2" t="str">
        <f aca="false">HYPERLINK("https://www.fabsurplus.com/sdi_catalog/salesItemDetails.do?id=52346")</f>
        <v>https://www.fabsurplus.com/sdi_catalog/salesItemDetails.do?id=52346</v>
      </c>
      <c r="B36" s="2" t="s">
        <v>152</v>
      </c>
      <c r="C36" s="2" t="s">
        <v>32</v>
      </c>
      <c r="D36" s="2" t="s">
        <v>153</v>
      </c>
      <c r="E36" s="2" t="s">
        <v>154</v>
      </c>
      <c r="F36" s="2" t="s">
        <v>14</v>
      </c>
      <c r="G36" s="2" t="s">
        <v>29</v>
      </c>
      <c r="H36" s="2" t="s">
        <v>23</v>
      </c>
      <c r="I36" s="6" t="n">
        <v>36341.9166666667</v>
      </c>
      <c r="J36" s="3" t="s">
        <v>155</v>
      </c>
    </row>
    <row r="37" customFormat="false" ht="14.25" hidden="false" customHeight="true" outlineLevel="0" collapsed="false">
      <c r="A37" s="4" t="str">
        <f aca="false">HYPERLINK("https://www.fabsurplus.com/sdi_catalog/salesItemDetails.do?id=52347")</f>
        <v>https://www.fabsurplus.com/sdi_catalog/salesItemDetails.do?id=52347</v>
      </c>
      <c r="B37" s="4" t="s">
        <v>156</v>
      </c>
      <c r="C37" s="4" t="s">
        <v>32</v>
      </c>
      <c r="D37" s="4" t="s">
        <v>157</v>
      </c>
      <c r="E37" s="4" t="s">
        <v>158</v>
      </c>
      <c r="F37" s="4" t="s">
        <v>14</v>
      </c>
      <c r="G37" s="4" t="s">
        <v>29</v>
      </c>
      <c r="H37" s="4" t="s">
        <v>23</v>
      </c>
      <c r="I37" s="4"/>
      <c r="J37" s="4" t="s">
        <v>159</v>
      </c>
    </row>
    <row r="38" customFormat="false" ht="14.25" hidden="false" customHeight="true" outlineLevel="0" collapsed="false">
      <c r="A38" s="2" t="str">
        <f aca="false">HYPERLINK("https://www.fabsurplus.com/sdi_catalog/salesItemDetails.do?id=103804")</f>
        <v>https://www.fabsurplus.com/sdi_catalog/salesItemDetails.do?id=103804</v>
      </c>
      <c r="B38" s="2" t="s">
        <v>160</v>
      </c>
      <c r="C38" s="2" t="s">
        <v>32</v>
      </c>
      <c r="D38" s="2" t="s">
        <v>161</v>
      </c>
      <c r="E38" s="2" t="s">
        <v>162</v>
      </c>
      <c r="F38" s="2" t="s">
        <v>14</v>
      </c>
      <c r="G38" s="2" t="s">
        <v>80</v>
      </c>
      <c r="H38" s="2" t="s">
        <v>147</v>
      </c>
      <c r="I38" s="2"/>
      <c r="J38" s="2" t="s">
        <v>163</v>
      </c>
    </row>
    <row r="39" customFormat="false" ht="14.25" hidden="false" customHeight="true" outlineLevel="0" collapsed="false">
      <c r="A39" s="4" t="str">
        <f aca="false">HYPERLINK("https://www.fabsurplus.com/sdi_catalog/salesItemDetails.do?id=52348")</f>
        <v>https://www.fabsurplus.com/sdi_catalog/salesItemDetails.do?id=52348</v>
      </c>
      <c r="B39" s="4" t="s">
        <v>164</v>
      </c>
      <c r="C39" s="4" t="s">
        <v>32</v>
      </c>
      <c r="D39" s="4" t="s">
        <v>165</v>
      </c>
      <c r="E39" s="4" t="s">
        <v>166</v>
      </c>
      <c r="F39" s="4" t="s">
        <v>14</v>
      </c>
      <c r="G39" s="4" t="s">
        <v>29</v>
      </c>
      <c r="H39" s="4" t="s">
        <v>23</v>
      </c>
      <c r="I39" s="5" t="n">
        <v>36341.9166666667</v>
      </c>
      <c r="J39" s="7" t="s">
        <v>167</v>
      </c>
    </row>
    <row r="40" customFormat="false" ht="14.25" hidden="false" customHeight="true" outlineLevel="0" collapsed="false">
      <c r="A40" s="2" t="str">
        <f aca="false">HYPERLINK("https://www.fabsurplus.com/sdi_catalog/salesItemDetails.do?id=80253")</f>
        <v>https://www.fabsurplus.com/sdi_catalog/salesItemDetails.do?id=80253</v>
      </c>
      <c r="B40" s="2" t="s">
        <v>168</v>
      </c>
      <c r="C40" s="2" t="s">
        <v>32</v>
      </c>
      <c r="D40" s="2" t="s">
        <v>169</v>
      </c>
      <c r="E40" s="2" t="s">
        <v>170</v>
      </c>
      <c r="F40" s="2" t="s">
        <v>171</v>
      </c>
      <c r="G40" s="2" t="s">
        <v>85</v>
      </c>
      <c r="H40" s="2" t="s">
        <v>23</v>
      </c>
      <c r="I40" s="6" t="n">
        <v>34850.9166666667</v>
      </c>
      <c r="J40" s="3" t="s">
        <v>172</v>
      </c>
    </row>
    <row r="41" customFormat="false" ht="14.25" hidden="false" customHeight="true" outlineLevel="0" collapsed="false">
      <c r="A41" s="4" t="str">
        <f aca="false">HYPERLINK("https://www.fabsurplus.com/sdi_catalog/salesItemDetails.do?id=52359")</f>
        <v>https://www.fabsurplus.com/sdi_catalog/salesItemDetails.do?id=52359</v>
      </c>
      <c r="B41" s="4" t="s">
        <v>173</v>
      </c>
      <c r="C41" s="4" t="s">
        <v>32</v>
      </c>
      <c r="D41" s="4" t="s">
        <v>58</v>
      </c>
      <c r="E41" s="4" t="s">
        <v>174</v>
      </c>
      <c r="F41" s="4" t="s">
        <v>14</v>
      </c>
      <c r="G41" s="4" t="s">
        <v>29</v>
      </c>
      <c r="H41" s="4" t="s">
        <v>23</v>
      </c>
      <c r="I41" s="5" t="n">
        <v>35461.9583333333</v>
      </c>
      <c r="J41" s="7" t="s">
        <v>175</v>
      </c>
    </row>
    <row r="42" customFormat="false" ht="14.25" hidden="false" customHeight="true" outlineLevel="0" collapsed="false">
      <c r="A42" s="2" t="str">
        <f aca="false">HYPERLINK("https://www.fabsurplus.com/sdi_catalog/salesItemDetails.do?id=52360")</f>
        <v>https://www.fabsurplus.com/sdi_catalog/salesItemDetails.do?id=52360</v>
      </c>
      <c r="B42" s="2" t="s">
        <v>176</v>
      </c>
      <c r="C42" s="2" t="s">
        <v>32</v>
      </c>
      <c r="D42" s="2" t="s">
        <v>177</v>
      </c>
      <c r="E42" s="2" t="s">
        <v>178</v>
      </c>
      <c r="F42" s="2" t="s">
        <v>14</v>
      </c>
      <c r="G42" s="2" t="s">
        <v>29</v>
      </c>
      <c r="H42" s="2" t="s">
        <v>23</v>
      </c>
      <c r="I42" s="6" t="n">
        <v>36341.9166666667</v>
      </c>
      <c r="J42" s="2" t="s">
        <v>179</v>
      </c>
    </row>
    <row r="43" customFormat="false" ht="14.25" hidden="false" customHeight="true" outlineLevel="0" collapsed="false">
      <c r="A43" s="4" t="str">
        <f aca="false">HYPERLINK("https://www.fabsurplus.com/sdi_catalog/salesItemDetails.do?id=52365")</f>
        <v>https://www.fabsurplus.com/sdi_catalog/salesItemDetails.do?id=52365</v>
      </c>
      <c r="B43" s="4" t="s">
        <v>180</v>
      </c>
      <c r="C43" s="4" t="s">
        <v>32</v>
      </c>
      <c r="D43" s="4" t="s">
        <v>181</v>
      </c>
      <c r="E43" s="4" t="s">
        <v>182</v>
      </c>
      <c r="F43" s="4" t="s">
        <v>171</v>
      </c>
      <c r="G43" s="4" t="s">
        <v>29</v>
      </c>
      <c r="H43" s="4" t="s">
        <v>23</v>
      </c>
      <c r="I43" s="5" t="n">
        <v>36341.9166666667</v>
      </c>
      <c r="J43" s="7" t="s">
        <v>183</v>
      </c>
    </row>
    <row r="44" customFormat="false" ht="14.25" hidden="false" customHeight="true" outlineLevel="0" collapsed="false">
      <c r="A44" s="2" t="str">
        <f aca="false">HYPERLINK("https://www.fabsurplus.com/sdi_catalog/salesItemDetails.do?id=52366")</f>
        <v>https://www.fabsurplus.com/sdi_catalog/salesItemDetails.do?id=52366</v>
      </c>
      <c r="B44" s="2" t="s">
        <v>184</v>
      </c>
      <c r="C44" s="2" t="s">
        <v>32</v>
      </c>
      <c r="D44" s="2" t="s">
        <v>181</v>
      </c>
      <c r="E44" s="2" t="s">
        <v>182</v>
      </c>
      <c r="F44" s="2" t="s">
        <v>14</v>
      </c>
      <c r="G44" s="2" t="s">
        <v>29</v>
      </c>
      <c r="H44" s="2" t="s">
        <v>23</v>
      </c>
      <c r="I44" s="6" t="n">
        <v>36341.9166666667</v>
      </c>
      <c r="J44" s="3" t="s">
        <v>185</v>
      </c>
    </row>
    <row r="45" customFormat="false" ht="14.25" hidden="false" customHeight="true" outlineLevel="0" collapsed="false">
      <c r="A45" s="4" t="str">
        <f aca="false">HYPERLINK("https://www.fabsurplus.com/sdi_catalog/salesItemDetails.do?id=52367")</f>
        <v>https://www.fabsurplus.com/sdi_catalog/salesItemDetails.do?id=52367</v>
      </c>
      <c r="B45" s="4" t="s">
        <v>186</v>
      </c>
      <c r="C45" s="4" t="s">
        <v>32</v>
      </c>
      <c r="D45" s="4" t="s">
        <v>187</v>
      </c>
      <c r="E45" s="4" t="s">
        <v>188</v>
      </c>
      <c r="F45" s="4" t="s">
        <v>14</v>
      </c>
      <c r="G45" s="4" t="s">
        <v>29</v>
      </c>
      <c r="H45" s="4" t="s">
        <v>23</v>
      </c>
      <c r="I45" s="5" t="n">
        <v>36341.9166666667</v>
      </c>
      <c r="J45" s="7" t="s">
        <v>189</v>
      </c>
    </row>
    <row r="46" customFormat="false" ht="14.25" hidden="false" customHeight="true" outlineLevel="0" collapsed="false">
      <c r="A46" s="2" t="str">
        <f aca="false">HYPERLINK("https://www.fabsurplus.com/sdi_catalog/salesItemDetails.do?id=103826")</f>
        <v>https://www.fabsurplus.com/sdi_catalog/salesItemDetails.do?id=103826</v>
      </c>
      <c r="B46" s="2" t="s">
        <v>190</v>
      </c>
      <c r="C46" s="2" t="s">
        <v>32</v>
      </c>
      <c r="D46" s="2" t="s">
        <v>191</v>
      </c>
      <c r="E46" s="2" t="s">
        <v>192</v>
      </c>
      <c r="F46" s="2" t="s">
        <v>14</v>
      </c>
      <c r="G46" s="2" t="s">
        <v>80</v>
      </c>
      <c r="H46" s="2" t="s">
        <v>23</v>
      </c>
      <c r="I46" s="6" t="n">
        <v>36677.9166666667</v>
      </c>
      <c r="J46" s="2" t="s">
        <v>193</v>
      </c>
    </row>
    <row r="47" customFormat="false" ht="14.25" hidden="false" customHeight="true" outlineLevel="0" collapsed="false">
      <c r="A47" s="4" t="str">
        <f aca="false">HYPERLINK("https://www.fabsurplus.com/sdi_catalog/salesItemDetails.do?id=52379")</f>
        <v>https://www.fabsurplus.com/sdi_catalog/salesItemDetails.do?id=52379</v>
      </c>
      <c r="B47" s="4" t="s">
        <v>194</v>
      </c>
      <c r="C47" s="4" t="s">
        <v>26</v>
      </c>
      <c r="D47" s="4" t="s">
        <v>195</v>
      </c>
      <c r="E47" s="4" t="s">
        <v>196</v>
      </c>
      <c r="F47" s="4" t="s">
        <v>14</v>
      </c>
      <c r="G47" s="4" t="s">
        <v>29</v>
      </c>
      <c r="H47" s="4" t="s">
        <v>23</v>
      </c>
      <c r="I47" s="5" t="n">
        <v>36341.9166666667</v>
      </c>
      <c r="J47" s="4" t="s">
        <v>197</v>
      </c>
    </row>
    <row r="48" customFormat="false" ht="14.25" hidden="false" customHeight="true" outlineLevel="0" collapsed="false">
      <c r="A48" s="2" t="str">
        <f aca="false">HYPERLINK("https://www.fabsurplus.com/sdi_catalog/salesItemDetails.do?id=52380")</f>
        <v>https://www.fabsurplus.com/sdi_catalog/salesItemDetails.do?id=52380</v>
      </c>
      <c r="B48" s="2" t="s">
        <v>198</v>
      </c>
      <c r="C48" s="2" t="s">
        <v>26</v>
      </c>
      <c r="D48" s="2" t="s">
        <v>199</v>
      </c>
      <c r="E48" s="2" t="s">
        <v>196</v>
      </c>
      <c r="F48" s="2" t="s">
        <v>14</v>
      </c>
      <c r="G48" s="2" t="s">
        <v>29</v>
      </c>
      <c r="H48" s="2" t="s">
        <v>23</v>
      </c>
      <c r="I48" s="6" t="n">
        <v>36341.9166666667</v>
      </c>
      <c r="J48" s="2" t="s">
        <v>197</v>
      </c>
    </row>
    <row r="49" customFormat="false" ht="14.25" hidden="false" customHeight="true" outlineLevel="0" collapsed="false">
      <c r="A49" s="4" t="str">
        <f aca="false">HYPERLINK("https://www.fabsurplus.com/sdi_catalog/salesItemDetails.do?id=52381")</f>
        <v>https://www.fabsurplus.com/sdi_catalog/salesItemDetails.do?id=52381</v>
      </c>
      <c r="B49" s="4" t="s">
        <v>200</v>
      </c>
      <c r="C49" s="4" t="s">
        <v>26</v>
      </c>
      <c r="D49" s="4" t="s">
        <v>199</v>
      </c>
      <c r="E49" s="4" t="s">
        <v>196</v>
      </c>
      <c r="F49" s="4" t="s">
        <v>14</v>
      </c>
      <c r="G49" s="4" t="s">
        <v>29</v>
      </c>
      <c r="H49" s="4" t="s">
        <v>23</v>
      </c>
      <c r="I49" s="5" t="n">
        <v>36341.9166666667</v>
      </c>
      <c r="J49" s="4" t="s">
        <v>197</v>
      </c>
    </row>
    <row r="50" customFormat="false" ht="14.25" hidden="false" customHeight="true" outlineLevel="0" collapsed="false">
      <c r="A50" s="2" t="str">
        <f aca="false">HYPERLINK("https://www.fabsurplus.com/sdi_catalog/salesItemDetails.do?id=52382")</f>
        <v>https://www.fabsurplus.com/sdi_catalog/salesItemDetails.do?id=52382</v>
      </c>
      <c r="B50" s="2" t="s">
        <v>201</v>
      </c>
      <c r="C50" s="2" t="s">
        <v>26</v>
      </c>
      <c r="D50" s="2" t="s">
        <v>202</v>
      </c>
      <c r="E50" s="2" t="s">
        <v>203</v>
      </c>
      <c r="F50" s="2" t="s">
        <v>14</v>
      </c>
      <c r="G50" s="2" t="s">
        <v>29</v>
      </c>
      <c r="H50" s="2" t="s">
        <v>23</v>
      </c>
      <c r="I50" s="6" t="n">
        <v>36341.9166666667</v>
      </c>
      <c r="J50" s="3" t="s">
        <v>204</v>
      </c>
    </row>
    <row r="51" customFormat="false" ht="14.25" hidden="false" customHeight="true" outlineLevel="0" collapsed="false">
      <c r="A51" s="4" t="str">
        <f aca="false">HYPERLINK("https://www.fabsurplus.com/sdi_catalog/salesItemDetails.do?id=52384")</f>
        <v>https://www.fabsurplus.com/sdi_catalog/salesItemDetails.do?id=52384</v>
      </c>
      <c r="B51" s="4" t="s">
        <v>205</v>
      </c>
      <c r="C51" s="4" t="s">
        <v>32</v>
      </c>
      <c r="D51" s="4" t="s">
        <v>199</v>
      </c>
      <c r="E51" s="4" t="s">
        <v>196</v>
      </c>
      <c r="F51" s="4" t="s">
        <v>14</v>
      </c>
      <c r="G51" s="4" t="s">
        <v>29</v>
      </c>
      <c r="H51" s="4" t="s">
        <v>23</v>
      </c>
      <c r="I51" s="4"/>
      <c r="J51" s="4" t="s">
        <v>197</v>
      </c>
    </row>
    <row r="52" customFormat="false" ht="14.25" hidden="false" customHeight="true" outlineLevel="0" collapsed="false">
      <c r="A52" s="2" t="str">
        <f aca="false">HYPERLINK("https://www.fabsurplus.com/sdi_catalog/salesItemDetails.do?id=102059")</f>
        <v>https://www.fabsurplus.com/sdi_catalog/salesItemDetails.do?id=102059</v>
      </c>
      <c r="B52" s="2" t="s">
        <v>206</v>
      </c>
      <c r="C52" s="2" t="s">
        <v>32</v>
      </c>
      <c r="D52" s="2" t="s">
        <v>207</v>
      </c>
      <c r="E52" s="2" t="s">
        <v>208</v>
      </c>
      <c r="F52" s="2" t="s">
        <v>209</v>
      </c>
      <c r="G52" s="2" t="s">
        <v>29</v>
      </c>
      <c r="H52" s="2" t="s">
        <v>147</v>
      </c>
      <c r="I52" s="6" t="n">
        <v>35916</v>
      </c>
      <c r="J52" s="3" t="s">
        <v>210</v>
      </c>
    </row>
    <row r="53" customFormat="false" ht="14.25" hidden="false" customHeight="true" outlineLevel="0" collapsed="false">
      <c r="A53" s="4" t="str">
        <f aca="false">HYPERLINK("https://www.fabsurplus.com/sdi_catalog/salesItemDetails.do?id=52153")</f>
        <v>https://www.fabsurplus.com/sdi_catalog/salesItemDetails.do?id=52153</v>
      </c>
      <c r="B53" s="4" t="s">
        <v>211</v>
      </c>
      <c r="C53" s="4" t="s">
        <v>32</v>
      </c>
      <c r="D53" s="4" t="s">
        <v>212</v>
      </c>
      <c r="E53" s="4" t="s">
        <v>213</v>
      </c>
      <c r="F53" s="4" t="s">
        <v>14</v>
      </c>
      <c r="G53" s="4" t="s">
        <v>40</v>
      </c>
      <c r="H53" s="4" t="s">
        <v>23</v>
      </c>
      <c r="I53" s="5" t="n">
        <v>36280.9166666667</v>
      </c>
      <c r="J53" s="7" t="s">
        <v>214</v>
      </c>
    </row>
    <row r="54" customFormat="false" ht="14.25" hidden="false" customHeight="true" outlineLevel="0" collapsed="false">
      <c r="A54" s="2" t="str">
        <f aca="false">HYPERLINK("https://www.fabsurplus.com/sdi_catalog/salesItemDetails.do?id=84412")</f>
        <v>https://www.fabsurplus.com/sdi_catalog/salesItemDetails.do?id=84412</v>
      </c>
      <c r="B54" s="2" t="s">
        <v>215</v>
      </c>
      <c r="C54" s="2" t="s">
        <v>26</v>
      </c>
      <c r="D54" s="2" t="s">
        <v>216</v>
      </c>
      <c r="E54" s="2" t="s">
        <v>217</v>
      </c>
      <c r="F54" s="2" t="s">
        <v>14</v>
      </c>
      <c r="G54" s="2" t="s">
        <v>218</v>
      </c>
      <c r="H54" s="2" t="s">
        <v>23</v>
      </c>
      <c r="I54" s="2"/>
      <c r="J54" s="3" t="s">
        <v>219</v>
      </c>
    </row>
    <row r="55" customFormat="false" ht="14.25" hidden="false" customHeight="true" outlineLevel="0" collapsed="false">
      <c r="A55" s="4" t="str">
        <f aca="false">HYPERLINK("https://www.fabsurplus.com/sdi_catalog/salesItemDetails.do?id=95427")</f>
        <v>https://www.fabsurplus.com/sdi_catalog/salesItemDetails.do?id=95427</v>
      </c>
      <c r="B55" s="4" t="s">
        <v>220</v>
      </c>
      <c r="C55" s="4" t="s">
        <v>26</v>
      </c>
      <c r="D55" s="4" t="s">
        <v>221</v>
      </c>
      <c r="E55" s="4" t="s">
        <v>222</v>
      </c>
      <c r="F55" s="4" t="s">
        <v>14</v>
      </c>
      <c r="G55" s="4" t="s">
        <v>218</v>
      </c>
      <c r="H55" s="4" t="s">
        <v>147</v>
      </c>
      <c r="I55" s="5" t="n">
        <v>34820</v>
      </c>
      <c r="J55" s="7" t="s">
        <v>223</v>
      </c>
    </row>
    <row r="56" customFormat="false" ht="14.25" hidden="false" customHeight="true" outlineLevel="0" collapsed="false">
      <c r="A56" s="2" t="str">
        <f aca="false">HYPERLINK("https://www.fabsurplus.com/sdi_catalog/salesItemDetails.do?id=95428")</f>
        <v>https://www.fabsurplus.com/sdi_catalog/salesItemDetails.do?id=95428</v>
      </c>
      <c r="B56" s="2" t="s">
        <v>224</v>
      </c>
      <c r="C56" s="2" t="s">
        <v>32</v>
      </c>
      <c r="D56" s="2" t="s">
        <v>225</v>
      </c>
      <c r="E56" s="2" t="s">
        <v>226</v>
      </c>
      <c r="F56" s="2" t="s">
        <v>14</v>
      </c>
      <c r="G56" s="2" t="s">
        <v>227</v>
      </c>
      <c r="H56" s="2" t="s">
        <v>228</v>
      </c>
      <c r="I56" s="2"/>
      <c r="J56" s="3" t="s">
        <v>229</v>
      </c>
    </row>
    <row r="57" customFormat="false" ht="14.25" hidden="false" customHeight="true" outlineLevel="0" collapsed="false">
      <c r="A57" s="4" t="str">
        <f aca="false">HYPERLINK("https://www.fabsurplus.com/sdi_catalog/salesItemDetails.do?id=106205")</f>
        <v>https://www.fabsurplus.com/sdi_catalog/salesItemDetails.do?id=106205</v>
      </c>
      <c r="B57" s="4" t="s">
        <v>230</v>
      </c>
      <c r="C57" s="4" t="s">
        <v>32</v>
      </c>
      <c r="D57" s="4" t="s">
        <v>231</v>
      </c>
      <c r="E57" s="4" t="s">
        <v>232</v>
      </c>
      <c r="F57" s="4" t="s">
        <v>14</v>
      </c>
      <c r="G57" s="4" t="s">
        <v>80</v>
      </c>
      <c r="H57" s="4" t="s">
        <v>23</v>
      </c>
      <c r="I57" s="5" t="n">
        <v>35947</v>
      </c>
      <c r="J57" s="7" t="s">
        <v>233</v>
      </c>
    </row>
    <row r="58" customFormat="false" ht="14.25" hidden="false" customHeight="true" outlineLevel="0" collapsed="false">
      <c r="A58" s="2" t="str">
        <f aca="false">HYPERLINK("https://www.fabsurplus.com/sdi_catalog/salesItemDetails.do?id=52446")</f>
        <v>https://www.fabsurplus.com/sdi_catalog/salesItemDetails.do?id=52446</v>
      </c>
      <c r="B58" s="2" t="s">
        <v>234</v>
      </c>
      <c r="C58" s="2" t="s">
        <v>32</v>
      </c>
      <c r="D58" s="2" t="s">
        <v>235</v>
      </c>
      <c r="E58" s="2" t="s">
        <v>236</v>
      </c>
      <c r="F58" s="2" t="s">
        <v>14</v>
      </c>
      <c r="G58" s="2" t="s">
        <v>29</v>
      </c>
      <c r="H58" s="2" t="s">
        <v>23</v>
      </c>
      <c r="I58" s="6" t="n">
        <v>36341.9166666667</v>
      </c>
      <c r="J58" s="2" t="s">
        <v>237</v>
      </c>
    </row>
    <row r="59" customFormat="false" ht="14.25" hidden="false" customHeight="true" outlineLevel="0" collapsed="false">
      <c r="A59" s="4" t="str">
        <f aca="false">HYPERLINK("https://www.fabsurplus.com/sdi_catalog/salesItemDetails.do?id=52447")</f>
        <v>https://www.fabsurplus.com/sdi_catalog/salesItemDetails.do?id=52447</v>
      </c>
      <c r="B59" s="4" t="s">
        <v>238</v>
      </c>
      <c r="C59" s="4" t="s">
        <v>26</v>
      </c>
      <c r="D59" s="4" t="s">
        <v>239</v>
      </c>
      <c r="E59" s="4" t="s">
        <v>236</v>
      </c>
      <c r="F59" s="4" t="s">
        <v>14</v>
      </c>
      <c r="G59" s="4" t="s">
        <v>29</v>
      </c>
      <c r="H59" s="4" t="s">
        <v>23</v>
      </c>
      <c r="I59" s="5" t="n">
        <v>36341.9166666667</v>
      </c>
      <c r="J59" s="4" t="s">
        <v>240</v>
      </c>
    </row>
    <row r="60" customFormat="false" ht="14.25" hidden="false" customHeight="true" outlineLevel="0" collapsed="false">
      <c r="A60" s="2" t="str">
        <f aca="false">HYPERLINK("https://www.fabsurplus.com/sdi_catalog/salesItemDetails.do?id=52448")</f>
        <v>https://www.fabsurplus.com/sdi_catalog/salesItemDetails.do?id=52448</v>
      </c>
      <c r="B60" s="2" t="s">
        <v>241</v>
      </c>
      <c r="C60" s="2" t="s">
        <v>26</v>
      </c>
      <c r="D60" s="2" t="s">
        <v>242</v>
      </c>
      <c r="E60" s="2" t="s">
        <v>243</v>
      </c>
      <c r="F60" s="2" t="s">
        <v>14</v>
      </c>
      <c r="G60" s="2" t="s">
        <v>29</v>
      </c>
      <c r="H60" s="2" t="s">
        <v>23</v>
      </c>
      <c r="I60" s="6" t="n">
        <v>36341.9166666667</v>
      </c>
      <c r="J60" s="2" t="s">
        <v>244</v>
      </c>
    </row>
    <row r="61" customFormat="false" ht="14.25" hidden="false" customHeight="true" outlineLevel="0" collapsed="false">
      <c r="A61" s="4" t="str">
        <f aca="false">HYPERLINK("https://www.fabsurplus.com/sdi_catalog/salesItemDetails.do?id=52450")</f>
        <v>https://www.fabsurplus.com/sdi_catalog/salesItemDetails.do?id=52450</v>
      </c>
      <c r="B61" s="4" t="s">
        <v>245</v>
      </c>
      <c r="C61" s="4" t="s">
        <v>32</v>
      </c>
      <c r="D61" s="4" t="s">
        <v>246</v>
      </c>
      <c r="E61" s="4" t="s">
        <v>247</v>
      </c>
      <c r="F61" s="4" t="s">
        <v>14</v>
      </c>
      <c r="G61" s="4" t="s">
        <v>29</v>
      </c>
      <c r="H61" s="4" t="s">
        <v>23</v>
      </c>
      <c r="I61" s="5" t="n">
        <v>36341.9166666667</v>
      </c>
      <c r="J61" s="4" t="s">
        <v>248</v>
      </c>
    </row>
    <row r="62" customFormat="false" ht="14.25" hidden="false" customHeight="true" outlineLevel="0" collapsed="false">
      <c r="A62" s="2" t="str">
        <f aca="false">HYPERLINK("https://www.fabsurplus.com/sdi_catalog/salesItemDetails.do?id=106229")</f>
        <v>https://www.fabsurplus.com/sdi_catalog/salesItemDetails.do?id=106229</v>
      </c>
      <c r="B62" s="2" t="s">
        <v>249</v>
      </c>
      <c r="C62" s="2" t="s">
        <v>32</v>
      </c>
      <c r="D62" s="2" t="s">
        <v>250</v>
      </c>
      <c r="E62" s="2" t="s">
        <v>251</v>
      </c>
      <c r="F62" s="2" t="s">
        <v>14</v>
      </c>
      <c r="G62" s="2" t="s">
        <v>80</v>
      </c>
      <c r="H62" s="2" t="s">
        <v>23</v>
      </c>
      <c r="I62" s="6" t="n">
        <v>35947</v>
      </c>
      <c r="J62" s="2" t="s">
        <v>252</v>
      </c>
    </row>
    <row r="63" customFormat="false" ht="14.25" hidden="false" customHeight="true" outlineLevel="0" collapsed="false">
      <c r="A63" s="4" t="str">
        <f aca="false">HYPERLINK("https://www.fabsurplus.com/sdi_catalog/salesItemDetails.do?id=106230")</f>
        <v>https://www.fabsurplus.com/sdi_catalog/salesItemDetails.do?id=106230</v>
      </c>
      <c r="B63" s="4" t="s">
        <v>253</v>
      </c>
      <c r="C63" s="4" t="s">
        <v>32</v>
      </c>
      <c r="D63" s="4" t="s">
        <v>254</v>
      </c>
      <c r="E63" s="4" t="s">
        <v>255</v>
      </c>
      <c r="F63" s="4" t="s">
        <v>14</v>
      </c>
      <c r="G63" s="4" t="s">
        <v>80</v>
      </c>
      <c r="H63" s="4" t="s">
        <v>23</v>
      </c>
      <c r="I63" s="5" t="n">
        <v>35947</v>
      </c>
      <c r="J63" s="4" t="s">
        <v>252</v>
      </c>
    </row>
    <row r="64" customFormat="false" ht="14.25" hidden="false" customHeight="true" outlineLevel="0" collapsed="false">
      <c r="A64" s="2" t="str">
        <f aca="false">HYPERLINK("https://www.fabsurplus.com/sdi_catalog/salesItemDetails.do?id=106231")</f>
        <v>https://www.fabsurplus.com/sdi_catalog/salesItemDetails.do?id=106231</v>
      </c>
      <c r="B64" s="2" t="s">
        <v>256</v>
      </c>
      <c r="C64" s="2" t="s">
        <v>32</v>
      </c>
      <c r="D64" s="2" t="s">
        <v>257</v>
      </c>
      <c r="E64" s="2" t="s">
        <v>258</v>
      </c>
      <c r="F64" s="2" t="s">
        <v>14</v>
      </c>
      <c r="G64" s="2" t="s">
        <v>80</v>
      </c>
      <c r="H64" s="2" t="s">
        <v>23</v>
      </c>
      <c r="I64" s="6" t="n">
        <v>35947</v>
      </c>
      <c r="J64" s="2" t="s">
        <v>252</v>
      </c>
    </row>
    <row r="65" customFormat="false" ht="14.25" hidden="false" customHeight="true" outlineLevel="0" collapsed="false">
      <c r="A65" s="4" t="str">
        <f aca="false">HYPERLINK("https://www.fabsurplus.com/sdi_catalog/salesItemDetails.do?id=106232")</f>
        <v>https://www.fabsurplus.com/sdi_catalog/salesItemDetails.do?id=106232</v>
      </c>
      <c r="B65" s="4" t="s">
        <v>259</v>
      </c>
      <c r="C65" s="4" t="s">
        <v>32</v>
      </c>
      <c r="D65" s="4" t="s">
        <v>260</v>
      </c>
      <c r="E65" s="4" t="s">
        <v>261</v>
      </c>
      <c r="F65" s="4" t="s">
        <v>14</v>
      </c>
      <c r="G65" s="4" t="s">
        <v>80</v>
      </c>
      <c r="H65" s="4" t="s">
        <v>23</v>
      </c>
      <c r="I65" s="5" t="n">
        <v>35947</v>
      </c>
      <c r="J65" s="4" t="s">
        <v>252</v>
      </c>
    </row>
    <row r="66" customFormat="false" ht="14.25" hidden="false" customHeight="true" outlineLevel="0" collapsed="false">
      <c r="A66" s="2" t="str">
        <f aca="false">HYPERLINK("https://www.fabsurplus.com/sdi_catalog/salesItemDetails.do?id=106233")</f>
        <v>https://www.fabsurplus.com/sdi_catalog/salesItemDetails.do?id=106233</v>
      </c>
      <c r="B66" s="2" t="s">
        <v>262</v>
      </c>
      <c r="C66" s="2" t="s">
        <v>32</v>
      </c>
      <c r="D66" s="2" t="s">
        <v>263</v>
      </c>
      <c r="E66" s="2" t="s">
        <v>264</v>
      </c>
      <c r="F66" s="2" t="s">
        <v>14</v>
      </c>
      <c r="G66" s="2" t="s">
        <v>80</v>
      </c>
      <c r="H66" s="2" t="s">
        <v>23</v>
      </c>
      <c r="I66" s="6" t="n">
        <v>35947</v>
      </c>
      <c r="J66" s="2" t="s">
        <v>252</v>
      </c>
    </row>
    <row r="67" customFormat="false" ht="14.25" hidden="false" customHeight="true" outlineLevel="0" collapsed="false">
      <c r="A67" s="4" t="str">
        <f aca="false">HYPERLINK("https://www.fabsurplus.com/sdi_catalog/salesItemDetails.do?id=106234")</f>
        <v>https://www.fabsurplus.com/sdi_catalog/salesItemDetails.do?id=106234</v>
      </c>
      <c r="B67" s="4" t="s">
        <v>265</v>
      </c>
      <c r="C67" s="4" t="s">
        <v>32</v>
      </c>
      <c r="D67" s="4" t="s">
        <v>266</v>
      </c>
      <c r="E67" s="4" t="s">
        <v>267</v>
      </c>
      <c r="F67" s="4" t="s">
        <v>14</v>
      </c>
      <c r="G67" s="4" t="s">
        <v>80</v>
      </c>
      <c r="H67" s="4" t="s">
        <v>23</v>
      </c>
      <c r="I67" s="5" t="n">
        <v>35947</v>
      </c>
      <c r="J67" s="4" t="s">
        <v>252</v>
      </c>
    </row>
    <row r="68" customFormat="false" ht="14.25" hidden="false" customHeight="true" outlineLevel="0" collapsed="false">
      <c r="A68" s="2" t="str">
        <f aca="false">HYPERLINK("https://www.fabsurplus.com/sdi_catalog/salesItemDetails.do?id=105979")</f>
        <v>https://www.fabsurplus.com/sdi_catalog/salesItemDetails.do?id=105979</v>
      </c>
      <c r="B68" s="2" t="s">
        <v>268</v>
      </c>
      <c r="C68" s="2" t="s">
        <v>32</v>
      </c>
      <c r="D68" s="2" t="s">
        <v>269</v>
      </c>
      <c r="E68" s="2" t="s">
        <v>270</v>
      </c>
      <c r="F68" s="2" t="s">
        <v>14</v>
      </c>
      <c r="G68" s="2" t="s">
        <v>80</v>
      </c>
      <c r="H68" s="2" t="s">
        <v>147</v>
      </c>
      <c r="I68" s="6" t="n">
        <v>36647</v>
      </c>
      <c r="J68" s="2" t="s">
        <v>271</v>
      </c>
    </row>
    <row r="69" customFormat="false" ht="14.25" hidden="false" customHeight="true" outlineLevel="0" collapsed="false">
      <c r="A69" s="4" t="str">
        <f aca="false">HYPERLINK("https://www.fabsurplus.com/sdi_catalog/salesItemDetails.do?id=106235")</f>
        <v>https://www.fabsurplus.com/sdi_catalog/salesItemDetails.do?id=106235</v>
      </c>
      <c r="B69" s="4" t="s">
        <v>272</v>
      </c>
      <c r="C69" s="4" t="s">
        <v>32</v>
      </c>
      <c r="D69" s="4" t="s">
        <v>273</v>
      </c>
      <c r="E69" s="4" t="s">
        <v>274</v>
      </c>
      <c r="F69" s="4" t="s">
        <v>14</v>
      </c>
      <c r="G69" s="4" t="s">
        <v>80</v>
      </c>
      <c r="H69" s="4" t="s">
        <v>23</v>
      </c>
      <c r="I69" s="5" t="n">
        <v>35947</v>
      </c>
      <c r="J69" s="4" t="s">
        <v>252</v>
      </c>
    </row>
    <row r="70" customFormat="false" ht="14.25" hidden="false" customHeight="true" outlineLevel="0" collapsed="false">
      <c r="A70" s="2" t="str">
        <f aca="false">HYPERLINK("https://www.fabsurplus.com/sdi_catalog/salesItemDetails.do?id=106236")</f>
        <v>https://www.fabsurplus.com/sdi_catalog/salesItemDetails.do?id=106236</v>
      </c>
      <c r="B70" s="2" t="s">
        <v>275</v>
      </c>
      <c r="C70" s="2" t="s">
        <v>32</v>
      </c>
      <c r="D70" s="2" t="s">
        <v>273</v>
      </c>
      <c r="E70" s="2" t="s">
        <v>276</v>
      </c>
      <c r="F70" s="2" t="s">
        <v>14</v>
      </c>
      <c r="G70" s="2" t="s">
        <v>80</v>
      </c>
      <c r="H70" s="2" t="s">
        <v>23</v>
      </c>
      <c r="I70" s="6" t="n">
        <v>35947</v>
      </c>
      <c r="J70" s="3" t="s">
        <v>277</v>
      </c>
    </row>
    <row r="71" customFormat="false" ht="14.25" hidden="false" customHeight="true" outlineLevel="0" collapsed="false">
      <c r="A71" s="4" t="str">
        <f aca="false">HYPERLINK("https://www.fabsurplus.com/sdi_catalog/salesItemDetails.do?id=106237")</f>
        <v>https://www.fabsurplus.com/sdi_catalog/salesItemDetails.do?id=106237</v>
      </c>
      <c r="B71" s="4" t="s">
        <v>278</v>
      </c>
      <c r="C71" s="4" t="s">
        <v>32</v>
      </c>
      <c r="D71" s="4" t="s">
        <v>273</v>
      </c>
      <c r="E71" s="4" t="s">
        <v>279</v>
      </c>
      <c r="F71" s="4" t="s">
        <v>14</v>
      </c>
      <c r="G71" s="4" t="s">
        <v>80</v>
      </c>
      <c r="H71" s="4" t="s">
        <v>23</v>
      </c>
      <c r="I71" s="5" t="n">
        <v>35947</v>
      </c>
      <c r="J71" s="7" t="s">
        <v>277</v>
      </c>
    </row>
    <row r="72" customFormat="false" ht="14.25" hidden="false" customHeight="true" outlineLevel="0" collapsed="false">
      <c r="A72" s="2" t="str">
        <f aca="false">HYPERLINK("https://www.fabsurplus.com/sdi_catalog/salesItemDetails.do?id=106238")</f>
        <v>https://www.fabsurplus.com/sdi_catalog/salesItemDetails.do?id=106238</v>
      </c>
      <c r="B72" s="2" t="s">
        <v>280</v>
      </c>
      <c r="C72" s="2" t="s">
        <v>32</v>
      </c>
      <c r="D72" s="2" t="s">
        <v>281</v>
      </c>
      <c r="E72" s="2" t="s">
        <v>282</v>
      </c>
      <c r="F72" s="2" t="s">
        <v>14</v>
      </c>
      <c r="G72" s="2" t="s">
        <v>80</v>
      </c>
      <c r="H72" s="2" t="s">
        <v>23</v>
      </c>
      <c r="I72" s="6" t="n">
        <v>35947</v>
      </c>
      <c r="J72" s="3" t="s">
        <v>283</v>
      </c>
    </row>
    <row r="73" customFormat="false" ht="14.25" hidden="false" customHeight="true" outlineLevel="0" collapsed="false">
      <c r="A73" s="4" t="str">
        <f aca="false">HYPERLINK("https://www.fabsurplus.com/sdi_catalog/salesItemDetails.do?id=99395")</f>
        <v>https://www.fabsurplus.com/sdi_catalog/salesItemDetails.do?id=99395</v>
      </c>
      <c r="B73" s="4" t="s">
        <v>284</v>
      </c>
      <c r="C73" s="4" t="s">
        <v>285</v>
      </c>
      <c r="D73" s="4" t="s">
        <v>286</v>
      </c>
      <c r="E73" s="4" t="s">
        <v>287</v>
      </c>
      <c r="F73" s="4" t="s">
        <v>14</v>
      </c>
      <c r="G73" s="4"/>
      <c r="H73" s="4" t="s">
        <v>147</v>
      </c>
      <c r="I73" s="5" t="n">
        <v>34730.9583333333</v>
      </c>
      <c r="J73" s="7" t="s">
        <v>288</v>
      </c>
    </row>
    <row r="74" customFormat="false" ht="14.25" hidden="false" customHeight="true" outlineLevel="0" collapsed="false">
      <c r="A74" s="2" t="str">
        <f aca="false">HYPERLINK("https://www.fabsurplus.com/sdi_catalog/salesItemDetails.do?id=106018")</f>
        <v>https://www.fabsurplus.com/sdi_catalog/salesItemDetails.do?id=106018</v>
      </c>
      <c r="B74" s="2" t="s">
        <v>289</v>
      </c>
      <c r="C74" s="2" t="s">
        <v>290</v>
      </c>
      <c r="D74" s="2" t="s">
        <v>291</v>
      </c>
      <c r="E74" s="2" t="s">
        <v>292</v>
      </c>
      <c r="F74" s="2" t="s">
        <v>14</v>
      </c>
      <c r="G74" s="2" t="s">
        <v>80</v>
      </c>
      <c r="H74" s="2" t="s">
        <v>23</v>
      </c>
      <c r="I74" s="6" t="n">
        <v>35246.9166666667</v>
      </c>
      <c r="J74" s="3" t="s">
        <v>293</v>
      </c>
    </row>
    <row r="75" customFormat="false" ht="14.25" hidden="false" customHeight="true" outlineLevel="0" collapsed="false">
      <c r="A75" s="4" t="str">
        <f aca="false">HYPERLINK("https://www.fabsurplus.com/sdi_catalog/salesItemDetails.do?id=108940")</f>
        <v>https://www.fabsurplus.com/sdi_catalog/salesItemDetails.do?id=108940</v>
      </c>
      <c r="B75" s="4" t="s">
        <v>294</v>
      </c>
      <c r="C75" s="4" t="s">
        <v>290</v>
      </c>
      <c r="D75" s="4" t="s">
        <v>295</v>
      </c>
      <c r="E75" s="4" t="s">
        <v>296</v>
      </c>
      <c r="F75" s="4" t="s">
        <v>14</v>
      </c>
      <c r="G75" s="4" t="s">
        <v>297</v>
      </c>
      <c r="H75" s="4" t="s">
        <v>23</v>
      </c>
      <c r="I75" s="4"/>
      <c r="J75" s="7" t="s">
        <v>298</v>
      </c>
    </row>
    <row r="76" customFormat="false" ht="14.25" hidden="false" customHeight="true" outlineLevel="0" collapsed="false">
      <c r="A76" s="2" t="str">
        <f aca="false">HYPERLINK("https://www.fabsurplus.com/sdi_catalog/salesItemDetails.do?id=52159")</f>
        <v>https://www.fabsurplus.com/sdi_catalog/salesItemDetails.do?id=52159</v>
      </c>
      <c r="B76" s="2" t="s">
        <v>299</v>
      </c>
      <c r="C76" s="2" t="s">
        <v>290</v>
      </c>
      <c r="D76" s="2" t="s">
        <v>300</v>
      </c>
      <c r="E76" s="2" t="s">
        <v>301</v>
      </c>
      <c r="F76" s="2" t="s">
        <v>14</v>
      </c>
      <c r="G76" s="2" t="s">
        <v>85</v>
      </c>
      <c r="H76" s="2" t="s">
        <v>23</v>
      </c>
      <c r="I76" s="2"/>
      <c r="J76" s="3" t="s">
        <v>302</v>
      </c>
    </row>
    <row r="77" customFormat="false" ht="14.25" hidden="false" customHeight="true" outlineLevel="0" collapsed="false">
      <c r="A77" s="2" t="str">
        <f aca="false">HYPERLINK("https://www.fabsurplus.com/sdi_catalog/salesItemDetails.do?id=106022")</f>
        <v>https://www.fabsurplus.com/sdi_catalog/salesItemDetails.do?id=106022</v>
      </c>
      <c r="B77" s="2" t="s">
        <v>303</v>
      </c>
      <c r="C77" s="2" t="s">
        <v>304</v>
      </c>
      <c r="D77" s="2" t="s">
        <v>305</v>
      </c>
      <c r="E77" s="2" t="s">
        <v>306</v>
      </c>
      <c r="F77" s="2" t="s">
        <v>14</v>
      </c>
      <c r="G77" s="2" t="s">
        <v>40</v>
      </c>
      <c r="H77" s="2" t="s">
        <v>23</v>
      </c>
      <c r="I77" s="6" t="n">
        <v>37894.9166666667</v>
      </c>
      <c r="J77" s="3" t="s">
        <v>307</v>
      </c>
    </row>
    <row r="78" customFormat="false" ht="14.25" hidden="false" customHeight="true" outlineLevel="0" collapsed="false">
      <c r="A78" s="4" t="str">
        <f aca="false">HYPERLINK("https://www.fabsurplus.com/sdi_catalog/salesItemDetails.do?id=106023")</f>
        <v>https://www.fabsurplus.com/sdi_catalog/salesItemDetails.do?id=106023</v>
      </c>
      <c r="B78" s="4" t="s">
        <v>308</v>
      </c>
      <c r="C78" s="4" t="s">
        <v>304</v>
      </c>
      <c r="D78" s="4" t="s">
        <v>305</v>
      </c>
      <c r="E78" s="4" t="s">
        <v>309</v>
      </c>
      <c r="F78" s="4" t="s">
        <v>14</v>
      </c>
      <c r="G78" s="4" t="s">
        <v>40</v>
      </c>
      <c r="H78" s="4" t="s">
        <v>23</v>
      </c>
      <c r="I78" s="5" t="n">
        <v>38077.9166666667</v>
      </c>
      <c r="J78" s="7" t="s">
        <v>310</v>
      </c>
    </row>
    <row r="79" customFormat="false" ht="14.25" hidden="false" customHeight="true" outlineLevel="0" collapsed="false">
      <c r="A79" s="2" t="str">
        <f aca="false">HYPERLINK("https://www.fabsurplus.com/sdi_catalog/salesItemDetails.do?id=106817")</f>
        <v>https://www.fabsurplus.com/sdi_catalog/salesItemDetails.do?id=106817</v>
      </c>
      <c r="B79" s="2" t="s">
        <v>311</v>
      </c>
      <c r="C79" s="2" t="s">
        <v>312</v>
      </c>
      <c r="D79" s="2" t="s">
        <v>313</v>
      </c>
      <c r="E79" s="2" t="s">
        <v>314</v>
      </c>
      <c r="F79" s="2" t="s">
        <v>14</v>
      </c>
      <c r="G79" s="2" t="s">
        <v>315</v>
      </c>
      <c r="H79" s="2"/>
      <c r="I79" s="2"/>
      <c r="J79" s="2" t="s">
        <v>316</v>
      </c>
    </row>
    <row r="80" customFormat="false" ht="14.25" hidden="false" customHeight="true" outlineLevel="0" collapsed="false">
      <c r="A80" s="4" t="str">
        <f aca="false">HYPERLINK("https://www.fabsurplus.com/sdi_catalog/salesItemDetails.do?id=105871")</f>
        <v>https://www.fabsurplus.com/sdi_catalog/salesItemDetails.do?id=105871</v>
      </c>
      <c r="B80" s="4" t="s">
        <v>317</v>
      </c>
      <c r="C80" s="4" t="s">
        <v>304</v>
      </c>
      <c r="D80" s="4" t="s">
        <v>318</v>
      </c>
      <c r="E80" s="4" t="s">
        <v>319</v>
      </c>
      <c r="F80" s="4" t="s">
        <v>14</v>
      </c>
      <c r="G80" s="4" t="s">
        <v>29</v>
      </c>
      <c r="H80" s="4" t="s">
        <v>320</v>
      </c>
      <c r="I80" s="4"/>
      <c r="J80" s="4"/>
    </row>
    <row r="81" customFormat="false" ht="14.25" hidden="false" customHeight="true" outlineLevel="0" collapsed="false">
      <c r="A81" s="2" t="str">
        <f aca="false">HYPERLINK("https://www.fabsurplus.com/sdi_catalog/salesItemDetails.do?id=105872")</f>
        <v>https://www.fabsurplus.com/sdi_catalog/salesItemDetails.do?id=105872</v>
      </c>
      <c r="B81" s="2" t="s">
        <v>321</v>
      </c>
      <c r="C81" s="2" t="s">
        <v>304</v>
      </c>
      <c r="D81" s="2" t="s">
        <v>322</v>
      </c>
      <c r="E81" s="2" t="s">
        <v>323</v>
      </c>
      <c r="F81" s="2" t="s">
        <v>14</v>
      </c>
      <c r="G81" s="2" t="s">
        <v>29</v>
      </c>
      <c r="H81" s="2" t="s">
        <v>320</v>
      </c>
      <c r="I81" s="2"/>
      <c r="J81" s="2"/>
    </row>
    <row r="82" customFormat="false" ht="14.25" hidden="false" customHeight="true" outlineLevel="0" collapsed="false">
      <c r="A82" s="4" t="str">
        <f aca="false">HYPERLINK("https://www.fabsurplus.com/sdi_catalog/salesItemDetails.do?id=18878")</f>
        <v>https://www.fabsurplus.com/sdi_catalog/salesItemDetails.do?id=18878</v>
      </c>
      <c r="B82" s="4" t="s">
        <v>324</v>
      </c>
      <c r="C82" s="4" t="s">
        <v>304</v>
      </c>
      <c r="D82" s="4" t="s">
        <v>325</v>
      </c>
      <c r="E82" s="4" t="s">
        <v>326</v>
      </c>
      <c r="F82" s="4" t="s">
        <v>14</v>
      </c>
      <c r="G82" s="4"/>
      <c r="H82" s="4"/>
      <c r="I82" s="4"/>
      <c r="J82" s="4"/>
    </row>
    <row r="83" customFormat="false" ht="14.25" hidden="false" customHeight="true" outlineLevel="0" collapsed="false">
      <c r="A83" s="2" t="str">
        <f aca="false">HYPERLINK("https://www.fabsurplus.com/sdi_catalog/salesItemDetails.do?id=18879")</f>
        <v>https://www.fabsurplus.com/sdi_catalog/salesItemDetails.do?id=18879</v>
      </c>
      <c r="B83" s="2" t="s">
        <v>327</v>
      </c>
      <c r="C83" s="2" t="s">
        <v>304</v>
      </c>
      <c r="D83" s="2" t="s">
        <v>328</v>
      </c>
      <c r="E83" s="2" t="s">
        <v>329</v>
      </c>
      <c r="F83" s="2" t="s">
        <v>14</v>
      </c>
      <c r="G83" s="2"/>
      <c r="H83" s="2"/>
      <c r="I83" s="2"/>
      <c r="J83" s="2"/>
    </row>
    <row r="84" customFormat="false" ht="14.25" hidden="false" customHeight="true" outlineLevel="0" collapsed="false">
      <c r="A84" s="4" t="str">
        <f aca="false">HYPERLINK("https://www.fabsurplus.com/sdi_catalog/salesItemDetails.do?id=18880")</f>
        <v>https://www.fabsurplus.com/sdi_catalog/salesItemDetails.do?id=18880</v>
      </c>
      <c r="B84" s="4" t="s">
        <v>330</v>
      </c>
      <c r="C84" s="4" t="s">
        <v>304</v>
      </c>
      <c r="D84" s="4" t="s">
        <v>331</v>
      </c>
      <c r="E84" s="4" t="s">
        <v>332</v>
      </c>
      <c r="F84" s="4" t="s">
        <v>14</v>
      </c>
      <c r="G84" s="4"/>
      <c r="H84" s="4"/>
      <c r="I84" s="4"/>
      <c r="J84" s="4"/>
    </row>
    <row r="85" customFormat="false" ht="14.25" hidden="false" customHeight="true" outlineLevel="0" collapsed="false">
      <c r="A85" s="2" t="str">
        <f aca="false">HYPERLINK("https://www.fabsurplus.com/sdi_catalog/salesItemDetails.do?id=18881")</f>
        <v>https://www.fabsurplus.com/sdi_catalog/salesItemDetails.do?id=18881</v>
      </c>
      <c r="B85" s="2" t="s">
        <v>333</v>
      </c>
      <c r="C85" s="2" t="s">
        <v>304</v>
      </c>
      <c r="D85" s="2" t="s">
        <v>334</v>
      </c>
      <c r="E85" s="2" t="s">
        <v>335</v>
      </c>
      <c r="F85" s="2" t="s">
        <v>14</v>
      </c>
      <c r="G85" s="2"/>
      <c r="H85" s="2"/>
      <c r="I85" s="2"/>
      <c r="J85" s="2"/>
    </row>
    <row r="86" customFormat="false" ht="14.25" hidden="false" customHeight="true" outlineLevel="0" collapsed="false">
      <c r="A86" s="4" t="str">
        <f aca="false">HYPERLINK("https://www.fabsurplus.com/sdi_catalog/salesItemDetails.do?id=18882")</f>
        <v>https://www.fabsurplus.com/sdi_catalog/salesItemDetails.do?id=18882</v>
      </c>
      <c r="B86" s="4" t="s">
        <v>336</v>
      </c>
      <c r="C86" s="4" t="s">
        <v>304</v>
      </c>
      <c r="D86" s="4" t="s">
        <v>337</v>
      </c>
      <c r="E86" s="4" t="s">
        <v>338</v>
      </c>
      <c r="F86" s="4" t="s">
        <v>14</v>
      </c>
      <c r="G86" s="4"/>
      <c r="H86" s="4"/>
      <c r="I86" s="4"/>
      <c r="J86" s="4"/>
    </row>
    <row r="87" customFormat="false" ht="14.25" hidden="false" customHeight="true" outlineLevel="0" collapsed="false">
      <c r="A87" s="4" t="str">
        <f aca="false">HYPERLINK("https://www.fabsurplus.com/sdi_catalog/salesItemDetails.do?id=18883")</f>
        <v>https://www.fabsurplus.com/sdi_catalog/salesItemDetails.do?id=18883</v>
      </c>
      <c r="B87" s="4" t="s">
        <v>339</v>
      </c>
      <c r="C87" s="4" t="s">
        <v>304</v>
      </c>
      <c r="D87" s="4" t="s">
        <v>340</v>
      </c>
      <c r="E87" s="4" t="s">
        <v>341</v>
      </c>
      <c r="F87" s="4" t="s">
        <v>14</v>
      </c>
      <c r="G87" s="4"/>
      <c r="H87" s="4"/>
      <c r="I87" s="4"/>
      <c r="J87" s="4"/>
    </row>
    <row r="88" customFormat="false" ht="14.25" hidden="false" customHeight="true" outlineLevel="0" collapsed="false">
      <c r="A88" s="2" t="str">
        <f aca="false">HYPERLINK("https://www.fabsurplus.com/sdi_catalog/salesItemDetails.do?id=18884")</f>
        <v>https://www.fabsurplus.com/sdi_catalog/salesItemDetails.do?id=18884</v>
      </c>
      <c r="B88" s="2" t="s">
        <v>342</v>
      </c>
      <c r="C88" s="2" t="s">
        <v>304</v>
      </c>
      <c r="D88" s="2" t="s">
        <v>343</v>
      </c>
      <c r="E88" s="2" t="s">
        <v>344</v>
      </c>
      <c r="F88" s="2" t="s">
        <v>14</v>
      </c>
      <c r="G88" s="2"/>
      <c r="H88" s="2"/>
      <c r="I88" s="2"/>
      <c r="J88" s="2"/>
    </row>
    <row r="89" customFormat="false" ht="14.25" hidden="false" customHeight="true" outlineLevel="0" collapsed="false">
      <c r="A89" s="4" t="str">
        <f aca="false">HYPERLINK("https://www.fabsurplus.com/sdi_catalog/salesItemDetails.do?id=18885")</f>
        <v>https://www.fabsurplus.com/sdi_catalog/salesItemDetails.do?id=18885</v>
      </c>
      <c r="B89" s="4" t="s">
        <v>345</v>
      </c>
      <c r="C89" s="4" t="s">
        <v>304</v>
      </c>
      <c r="D89" s="4" t="s">
        <v>343</v>
      </c>
      <c r="E89" s="4" t="s">
        <v>346</v>
      </c>
      <c r="F89" s="4" t="s">
        <v>14</v>
      </c>
      <c r="G89" s="4"/>
      <c r="H89" s="4"/>
      <c r="I89" s="4"/>
      <c r="J89" s="4"/>
    </row>
    <row r="90" customFormat="false" ht="14.25" hidden="false" customHeight="true" outlineLevel="0" collapsed="false">
      <c r="A90" s="2" t="str">
        <f aca="false">HYPERLINK("https://www.fabsurplus.com/sdi_catalog/salesItemDetails.do?id=18886")</f>
        <v>https://www.fabsurplus.com/sdi_catalog/salesItemDetails.do?id=18886</v>
      </c>
      <c r="B90" s="2" t="s">
        <v>347</v>
      </c>
      <c r="C90" s="2" t="s">
        <v>304</v>
      </c>
      <c r="D90" s="2" t="s">
        <v>343</v>
      </c>
      <c r="E90" s="2" t="s">
        <v>348</v>
      </c>
      <c r="F90" s="2" t="s">
        <v>14</v>
      </c>
      <c r="G90" s="2"/>
      <c r="H90" s="2"/>
      <c r="I90" s="2"/>
      <c r="J90" s="2"/>
    </row>
    <row r="91" customFormat="false" ht="14.25" hidden="false" customHeight="true" outlineLevel="0" collapsed="false">
      <c r="A91" s="4" t="str">
        <f aca="false">HYPERLINK("https://www.fabsurplus.com/sdi_catalog/salesItemDetails.do?id=18887")</f>
        <v>https://www.fabsurplus.com/sdi_catalog/salesItemDetails.do?id=18887</v>
      </c>
      <c r="B91" s="4" t="s">
        <v>349</v>
      </c>
      <c r="C91" s="4" t="s">
        <v>304</v>
      </c>
      <c r="D91" s="4" t="s">
        <v>350</v>
      </c>
      <c r="E91" s="4" t="s">
        <v>326</v>
      </c>
      <c r="F91" s="4" t="s">
        <v>14</v>
      </c>
      <c r="G91" s="4"/>
      <c r="H91" s="4"/>
      <c r="I91" s="4"/>
      <c r="J91" s="4"/>
    </row>
    <row r="92" customFormat="false" ht="14.25" hidden="false" customHeight="true" outlineLevel="0" collapsed="false">
      <c r="A92" s="2" t="str">
        <f aca="false">HYPERLINK("https://www.fabsurplus.com/sdi_catalog/salesItemDetails.do?id=18888")</f>
        <v>https://www.fabsurplus.com/sdi_catalog/salesItemDetails.do?id=18888</v>
      </c>
      <c r="B92" s="2" t="s">
        <v>351</v>
      </c>
      <c r="C92" s="2" t="s">
        <v>304</v>
      </c>
      <c r="D92" s="2" t="s">
        <v>352</v>
      </c>
      <c r="E92" s="2" t="s">
        <v>338</v>
      </c>
      <c r="F92" s="2" t="s">
        <v>14</v>
      </c>
      <c r="G92" s="2"/>
      <c r="H92" s="2"/>
      <c r="I92" s="2"/>
      <c r="J92" s="2"/>
    </row>
    <row r="93" customFormat="false" ht="14.25" hidden="false" customHeight="true" outlineLevel="0" collapsed="false">
      <c r="A93" s="4" t="str">
        <f aca="false">HYPERLINK("https://www.fabsurplus.com/sdi_catalog/salesItemDetails.do?id=18889")</f>
        <v>https://www.fabsurplus.com/sdi_catalog/salesItemDetails.do?id=18889</v>
      </c>
      <c r="B93" s="4" t="s">
        <v>353</v>
      </c>
      <c r="C93" s="4" t="s">
        <v>304</v>
      </c>
      <c r="D93" s="4" t="s">
        <v>354</v>
      </c>
      <c r="E93" s="4" t="s">
        <v>355</v>
      </c>
      <c r="F93" s="4" t="s">
        <v>14</v>
      </c>
      <c r="G93" s="4"/>
      <c r="H93" s="4"/>
      <c r="I93" s="4"/>
      <c r="J93" s="4"/>
    </row>
    <row r="94" customFormat="false" ht="14.25" hidden="false" customHeight="true" outlineLevel="0" collapsed="false">
      <c r="A94" s="2" t="str">
        <f aca="false">HYPERLINK("https://www.fabsurplus.com/sdi_catalog/salesItemDetails.do?id=108220")</f>
        <v>https://www.fabsurplus.com/sdi_catalog/salesItemDetails.do?id=108220</v>
      </c>
      <c r="B94" s="2" t="s">
        <v>356</v>
      </c>
      <c r="C94" s="2" t="s">
        <v>357</v>
      </c>
      <c r="D94" s="2" t="s">
        <v>358</v>
      </c>
      <c r="E94" s="2" t="s">
        <v>359</v>
      </c>
      <c r="F94" s="2" t="s">
        <v>14</v>
      </c>
      <c r="G94" s="2" t="s">
        <v>143</v>
      </c>
      <c r="H94" s="2" t="s">
        <v>23</v>
      </c>
      <c r="I94" s="6" t="n">
        <v>43617</v>
      </c>
      <c r="J94" s="2"/>
    </row>
    <row r="95" customFormat="false" ht="12.75" hidden="false" customHeight="true" outlineLevel="0" collapsed="false">
      <c r="A95" s="4" t="str">
        <f aca="false">HYPERLINK("https://www.fabsurplus.com/sdi_catalog/salesItemDetails.do?id=83513")</f>
        <v>https://www.fabsurplus.com/sdi_catalog/salesItemDetails.do?id=83513</v>
      </c>
      <c r="B95" s="4" t="s">
        <v>360</v>
      </c>
      <c r="C95" s="4" t="s">
        <v>361</v>
      </c>
      <c r="D95" s="4" t="s">
        <v>362</v>
      </c>
      <c r="E95" s="4" t="s">
        <v>363</v>
      </c>
      <c r="F95" s="4" t="s">
        <v>14</v>
      </c>
      <c r="G95" s="4" t="s">
        <v>297</v>
      </c>
      <c r="H95" s="4" t="s">
        <v>23</v>
      </c>
      <c r="I95" s="5" t="n">
        <v>40360</v>
      </c>
      <c r="J95" s="7" t="s">
        <v>364</v>
      </c>
      <c r="K95" s="8"/>
      <c r="L95" s="4"/>
      <c r="M95" s="8"/>
      <c r="N95" s="4"/>
      <c r="O95" s="4"/>
      <c r="P95" s="5"/>
      <c r="Q95" s="4"/>
      <c r="R95" s="4"/>
      <c r="S95" s="4"/>
      <c r="T95" s="4"/>
      <c r="U95" s="4"/>
      <c r="V95" s="4"/>
      <c r="W95" s="4" t="s">
        <v>365</v>
      </c>
      <c r="X95" s="4" t="s">
        <v>366</v>
      </c>
      <c r="Y95" s="4" t="s">
        <v>367</v>
      </c>
    </row>
    <row r="96" customFormat="false" ht="14.25" hidden="false" customHeight="true" outlineLevel="0" collapsed="false">
      <c r="A96" s="4" t="str">
        <f aca="false">HYPERLINK("https://www.fabsurplus.com/sdi_catalog/salesItemDetails.do?id=106158")</f>
        <v>https://www.fabsurplus.com/sdi_catalog/salesItemDetails.do?id=106158</v>
      </c>
      <c r="B96" s="4" t="s">
        <v>368</v>
      </c>
      <c r="C96" s="4" t="s">
        <v>369</v>
      </c>
      <c r="D96" s="4" t="s">
        <v>370</v>
      </c>
      <c r="E96" s="4" t="s">
        <v>371</v>
      </c>
      <c r="F96" s="4" t="s">
        <v>14</v>
      </c>
      <c r="G96" s="4" t="s">
        <v>218</v>
      </c>
      <c r="H96" s="4" t="s">
        <v>147</v>
      </c>
      <c r="I96" s="5" t="n">
        <v>37043</v>
      </c>
      <c r="J96" s="7" t="s">
        <v>372</v>
      </c>
    </row>
    <row r="97" customFormat="false" ht="14.25" hidden="false" customHeight="true" outlineLevel="0" collapsed="false">
      <c r="A97" s="2" t="str">
        <f aca="false">HYPERLINK("https://www.fabsurplus.com/sdi_catalog/salesItemDetails.do?id=101819")</f>
        <v>https://www.fabsurplus.com/sdi_catalog/salesItemDetails.do?id=101819</v>
      </c>
      <c r="B97" s="2" t="s">
        <v>373</v>
      </c>
      <c r="C97" s="2" t="s">
        <v>369</v>
      </c>
      <c r="D97" s="2" t="s">
        <v>374</v>
      </c>
      <c r="E97" s="2" t="s">
        <v>375</v>
      </c>
      <c r="F97" s="2" t="s">
        <v>14</v>
      </c>
      <c r="G97" s="2" t="s">
        <v>376</v>
      </c>
      <c r="H97" s="2"/>
      <c r="I97" s="2"/>
      <c r="J97" s="2"/>
    </row>
    <row r="98" customFormat="false" ht="14.25" hidden="false" customHeight="true" outlineLevel="0" collapsed="false">
      <c r="A98" s="4" t="str">
        <f aca="false">HYPERLINK("https://www.fabsurplus.com/sdi_catalog/salesItemDetails.do?id=103140")</f>
        <v>https://www.fabsurplus.com/sdi_catalog/salesItemDetails.do?id=103140</v>
      </c>
      <c r="B98" s="4" t="s">
        <v>377</v>
      </c>
      <c r="C98" s="4" t="s">
        <v>369</v>
      </c>
      <c r="D98" s="4" t="s">
        <v>378</v>
      </c>
      <c r="E98" s="4" t="s">
        <v>379</v>
      </c>
      <c r="F98" s="4" t="s">
        <v>14</v>
      </c>
      <c r="G98" s="4" t="s">
        <v>218</v>
      </c>
      <c r="H98" s="4" t="s">
        <v>23</v>
      </c>
      <c r="I98" s="5" t="n">
        <v>37772.9166666667</v>
      </c>
      <c r="J98" s="7" t="s">
        <v>380</v>
      </c>
    </row>
    <row r="99" customFormat="false" ht="14.25" hidden="false" customHeight="true" outlineLevel="0" collapsed="false">
      <c r="A99" s="2" t="str">
        <f aca="false">HYPERLINK("https://www.fabsurplus.com/sdi_catalog/salesItemDetails.do?id=83515")</f>
        <v>https://www.fabsurplus.com/sdi_catalog/salesItemDetails.do?id=83515</v>
      </c>
      <c r="B99" s="2" t="s">
        <v>381</v>
      </c>
      <c r="C99" s="2" t="s">
        <v>382</v>
      </c>
      <c r="D99" s="2" t="s">
        <v>383</v>
      </c>
      <c r="E99" s="2" t="s">
        <v>384</v>
      </c>
      <c r="F99" s="2" t="s">
        <v>14</v>
      </c>
      <c r="G99" s="2" t="s">
        <v>297</v>
      </c>
      <c r="H99" s="2" t="s">
        <v>23</v>
      </c>
      <c r="I99" s="6" t="n">
        <v>38138.9166666667</v>
      </c>
      <c r="J99" s="3" t="s">
        <v>385</v>
      </c>
    </row>
    <row r="100" customFormat="false" ht="14.25" hidden="false" customHeight="true" outlineLevel="0" collapsed="false">
      <c r="A100" s="4" t="str">
        <f aca="false">HYPERLINK("https://www.fabsurplus.com/sdi_catalog/salesItemDetails.do?id=99877")</f>
        <v>https://www.fabsurplus.com/sdi_catalog/salesItemDetails.do?id=99877</v>
      </c>
      <c r="B100" s="4" t="s">
        <v>386</v>
      </c>
      <c r="C100" s="4" t="s">
        <v>387</v>
      </c>
      <c r="D100" s="4" t="s">
        <v>388</v>
      </c>
      <c r="E100" s="4" t="s">
        <v>389</v>
      </c>
      <c r="F100" s="4" t="s">
        <v>14</v>
      </c>
      <c r="G100" s="4"/>
      <c r="H100" s="4" t="s">
        <v>147</v>
      </c>
      <c r="I100" s="5" t="n">
        <v>38138.9166666667</v>
      </c>
      <c r="J100" s="7" t="s">
        <v>390</v>
      </c>
    </row>
    <row r="101" customFormat="false" ht="14.25" hidden="false" customHeight="true" outlineLevel="0" collapsed="false">
      <c r="A101" s="2" t="str">
        <f aca="false">HYPERLINK("https://www.fabsurplus.com/sdi_catalog/salesItemDetails.do?id=99392")</f>
        <v>https://www.fabsurplus.com/sdi_catalog/salesItemDetails.do?id=99392</v>
      </c>
      <c r="B101" s="2" t="s">
        <v>391</v>
      </c>
      <c r="C101" s="2" t="s">
        <v>392</v>
      </c>
      <c r="D101" s="2" t="s">
        <v>393</v>
      </c>
      <c r="E101" s="2" t="s">
        <v>389</v>
      </c>
      <c r="F101" s="2" t="s">
        <v>14</v>
      </c>
      <c r="G101" s="2"/>
      <c r="H101" s="2" t="s">
        <v>147</v>
      </c>
      <c r="I101" s="2"/>
      <c r="J101" s="3" t="s">
        <v>394</v>
      </c>
    </row>
    <row r="102" customFormat="false" ht="14.25" hidden="false" customHeight="true" outlineLevel="0" collapsed="false">
      <c r="A102" s="2" t="str">
        <f aca="false">HYPERLINK("https://www.fabsurplus.com/sdi_catalog/salesItemDetails.do?id=100939")</f>
        <v>https://www.fabsurplus.com/sdi_catalog/salesItemDetails.do?id=100939</v>
      </c>
      <c r="B102" s="2" t="s">
        <v>395</v>
      </c>
      <c r="C102" s="2" t="s">
        <v>387</v>
      </c>
      <c r="D102" s="2" t="s">
        <v>396</v>
      </c>
      <c r="E102" s="2" t="s">
        <v>397</v>
      </c>
      <c r="F102" s="2" t="s">
        <v>171</v>
      </c>
      <c r="G102" s="2"/>
      <c r="H102" s="2" t="s">
        <v>147</v>
      </c>
      <c r="I102" s="2"/>
      <c r="J102" s="3" t="s">
        <v>398</v>
      </c>
    </row>
    <row r="103" customFormat="false" ht="14.25" hidden="false" customHeight="true" outlineLevel="0" collapsed="false">
      <c r="A103" s="4" t="str">
        <f aca="false">HYPERLINK("https://www.fabsurplus.com/sdi_catalog/salesItemDetails.do?id=97104")</f>
        <v>https://www.fabsurplus.com/sdi_catalog/salesItemDetails.do?id=97104</v>
      </c>
      <c r="B103" s="4" t="s">
        <v>399</v>
      </c>
      <c r="C103" s="4" t="s">
        <v>387</v>
      </c>
      <c r="D103" s="4" t="s">
        <v>388</v>
      </c>
      <c r="E103" s="4" t="s">
        <v>389</v>
      </c>
      <c r="F103" s="4" t="s">
        <v>14</v>
      </c>
      <c r="G103" s="4" t="s">
        <v>400</v>
      </c>
      <c r="H103" s="4" t="s">
        <v>147</v>
      </c>
      <c r="I103" s="5" t="n">
        <v>38138.9166666667</v>
      </c>
      <c r="J103" s="7" t="s">
        <v>401</v>
      </c>
    </row>
    <row r="104" customFormat="false" ht="14.25" hidden="false" customHeight="true" outlineLevel="0" collapsed="false">
      <c r="A104" s="2" t="str">
        <f aca="false">HYPERLINK("https://www.fabsurplus.com/sdi_catalog/salesItemDetails.do?id=100707")</f>
        <v>https://www.fabsurplus.com/sdi_catalog/salesItemDetails.do?id=100707</v>
      </c>
      <c r="B104" s="2" t="s">
        <v>402</v>
      </c>
      <c r="C104" s="2" t="s">
        <v>387</v>
      </c>
      <c r="D104" s="2" t="s">
        <v>403</v>
      </c>
      <c r="E104" s="2" t="s">
        <v>389</v>
      </c>
      <c r="F104" s="2" t="s">
        <v>14</v>
      </c>
      <c r="G104" s="2"/>
      <c r="H104" s="2"/>
      <c r="I104" s="2"/>
      <c r="J104" s="2" t="s">
        <v>404</v>
      </c>
    </row>
    <row r="105" customFormat="false" ht="14.25" hidden="false" customHeight="true" outlineLevel="0" collapsed="false">
      <c r="A105" s="4" t="str">
        <f aca="false">HYPERLINK("https://www.fabsurplus.com/sdi_catalog/salesItemDetails.do?id=106853")</f>
        <v>https://www.fabsurplus.com/sdi_catalog/salesItemDetails.do?id=106853</v>
      </c>
      <c r="B105" s="4" t="s">
        <v>405</v>
      </c>
      <c r="C105" s="4" t="s">
        <v>392</v>
      </c>
      <c r="D105" s="4" t="s">
        <v>406</v>
      </c>
      <c r="E105" s="4" t="s">
        <v>407</v>
      </c>
      <c r="F105" s="4" t="s">
        <v>14</v>
      </c>
      <c r="G105" s="4" t="s">
        <v>40</v>
      </c>
      <c r="H105" s="4" t="s">
        <v>408</v>
      </c>
      <c r="I105" s="5" t="n">
        <v>44866</v>
      </c>
      <c r="J105" s="7" t="s">
        <v>409</v>
      </c>
    </row>
    <row r="106" customFormat="false" ht="14.25" hidden="false" customHeight="true" outlineLevel="0" collapsed="false">
      <c r="A106" s="2" t="str">
        <f aca="false">HYPERLINK("https://www.fabsurplus.com/sdi_catalog/salesItemDetails.do?id=106854")</f>
        <v>https://www.fabsurplus.com/sdi_catalog/salesItemDetails.do?id=106854</v>
      </c>
      <c r="B106" s="2" t="s">
        <v>410</v>
      </c>
      <c r="C106" s="2" t="s">
        <v>387</v>
      </c>
      <c r="D106" s="2" t="s">
        <v>411</v>
      </c>
      <c r="E106" s="2" t="s">
        <v>412</v>
      </c>
      <c r="F106" s="2" t="s">
        <v>14</v>
      </c>
      <c r="G106" s="2" t="s">
        <v>413</v>
      </c>
      <c r="H106" s="2" t="s">
        <v>147</v>
      </c>
      <c r="I106" s="6" t="n">
        <v>40695</v>
      </c>
      <c r="J106" s="3" t="s">
        <v>414</v>
      </c>
    </row>
    <row r="107" customFormat="false" ht="14.25" hidden="false" customHeight="true" outlineLevel="0" collapsed="false">
      <c r="A107" s="4" t="str">
        <f aca="false">HYPERLINK("https://www.fabsurplus.com/sdi_catalog/salesItemDetails.do?id=108944")</f>
        <v>https://www.fabsurplus.com/sdi_catalog/salesItemDetails.do?id=108944</v>
      </c>
      <c r="B107" s="4" t="s">
        <v>415</v>
      </c>
      <c r="C107" s="4" t="s">
        <v>392</v>
      </c>
      <c r="D107" s="4" t="s">
        <v>396</v>
      </c>
      <c r="E107" s="4" t="s">
        <v>416</v>
      </c>
      <c r="F107" s="4" t="s">
        <v>14</v>
      </c>
      <c r="G107" s="4" t="s">
        <v>417</v>
      </c>
      <c r="H107" s="4" t="s">
        <v>23</v>
      </c>
      <c r="I107" s="5" t="n">
        <v>36678</v>
      </c>
      <c r="J107" s="7" t="s">
        <v>418</v>
      </c>
    </row>
    <row r="108" customFormat="false" ht="14.25" hidden="false" customHeight="true" outlineLevel="0" collapsed="false">
      <c r="A108" s="2" t="str">
        <f aca="false">HYPERLINK("https://www.fabsurplus.com/sdi_catalog/salesItemDetails.do?id=108945")</f>
        <v>https://www.fabsurplus.com/sdi_catalog/salesItemDetails.do?id=108945</v>
      </c>
      <c r="B108" s="2" t="s">
        <v>419</v>
      </c>
      <c r="C108" s="2" t="s">
        <v>392</v>
      </c>
      <c r="D108" s="2" t="s">
        <v>420</v>
      </c>
      <c r="E108" s="2" t="s">
        <v>389</v>
      </c>
      <c r="F108" s="2" t="s">
        <v>14</v>
      </c>
      <c r="G108" s="2" t="s">
        <v>421</v>
      </c>
      <c r="H108" s="2" t="s">
        <v>23</v>
      </c>
      <c r="I108" s="2"/>
      <c r="J108" s="3" t="s">
        <v>422</v>
      </c>
    </row>
    <row r="109" customFormat="false" ht="14.25" hidden="false" customHeight="true" outlineLevel="0" collapsed="false">
      <c r="A109" s="2" t="str">
        <f aca="false">HYPERLINK("https://www.fabsurplus.com/sdi_catalog/salesItemDetails.do?id=15066")</f>
        <v>https://www.fabsurplus.com/sdi_catalog/salesItemDetails.do?id=15066</v>
      </c>
      <c r="B109" s="2" t="s">
        <v>423</v>
      </c>
      <c r="C109" s="2" t="s">
        <v>424</v>
      </c>
      <c r="D109" s="2" t="s">
        <v>425</v>
      </c>
      <c r="E109" s="2" t="s">
        <v>426</v>
      </c>
      <c r="F109" s="2" t="s">
        <v>14</v>
      </c>
      <c r="G109" s="2" t="s">
        <v>427</v>
      </c>
      <c r="H109" s="2" t="s">
        <v>147</v>
      </c>
      <c r="I109" s="6" t="n">
        <v>37437.9166666667</v>
      </c>
      <c r="J109" s="3" t="s">
        <v>428</v>
      </c>
    </row>
    <row r="110" customFormat="false" ht="14.25" hidden="false" customHeight="true" outlineLevel="0" collapsed="false">
      <c r="A110" s="4" t="str">
        <f aca="false">HYPERLINK("https://www.fabsurplus.com/sdi_catalog/salesItemDetails.do?id=107027")</f>
        <v>https://www.fabsurplus.com/sdi_catalog/salesItemDetails.do?id=107027</v>
      </c>
      <c r="B110" s="4" t="s">
        <v>429</v>
      </c>
      <c r="C110" s="4" t="s">
        <v>430</v>
      </c>
      <c r="D110" s="4" t="s">
        <v>431</v>
      </c>
      <c r="E110" s="4" t="s">
        <v>432</v>
      </c>
      <c r="F110" s="4" t="s">
        <v>14</v>
      </c>
      <c r="G110" s="4" t="s">
        <v>143</v>
      </c>
      <c r="H110" s="4" t="s">
        <v>23</v>
      </c>
      <c r="I110" s="5" t="n">
        <v>40391</v>
      </c>
      <c r="J110" s="7" t="s">
        <v>433</v>
      </c>
    </row>
    <row r="111" customFormat="false" ht="14.25" hidden="false" customHeight="true" outlineLevel="0" collapsed="false">
      <c r="A111" s="4" t="str">
        <f aca="false">HYPERLINK("https://www.fabsurplus.com/sdi_catalog/salesItemDetails.do?id=98482")</f>
        <v>https://www.fabsurplus.com/sdi_catalog/salesItemDetails.do?id=98482</v>
      </c>
      <c r="B111" s="4" t="s">
        <v>434</v>
      </c>
      <c r="C111" s="4" t="s">
        <v>435</v>
      </c>
      <c r="D111" s="4" t="s">
        <v>436</v>
      </c>
      <c r="E111" s="4" t="s">
        <v>437</v>
      </c>
      <c r="F111" s="4" t="s">
        <v>14</v>
      </c>
      <c r="G111" s="4" t="s">
        <v>143</v>
      </c>
      <c r="H111" s="4" t="s">
        <v>23</v>
      </c>
      <c r="I111" s="4"/>
      <c r="J111" s="7" t="s">
        <v>438</v>
      </c>
    </row>
    <row r="112" customFormat="false" ht="14.25" hidden="false" customHeight="true" outlineLevel="0" collapsed="false">
      <c r="A112" s="2" t="str">
        <f aca="false">HYPERLINK("https://www.fabsurplus.com/sdi_catalog/salesItemDetails.do?id=103238")</f>
        <v>https://www.fabsurplus.com/sdi_catalog/salesItemDetails.do?id=103238</v>
      </c>
      <c r="B112" s="2" t="s">
        <v>439</v>
      </c>
      <c r="C112" s="2" t="s">
        <v>440</v>
      </c>
      <c r="D112" s="2" t="s">
        <v>441</v>
      </c>
      <c r="E112" s="2" t="s">
        <v>442</v>
      </c>
      <c r="F112" s="2" t="s">
        <v>14</v>
      </c>
      <c r="G112" s="2" t="s">
        <v>143</v>
      </c>
      <c r="H112" s="2" t="s">
        <v>147</v>
      </c>
      <c r="I112" s="2"/>
      <c r="J112" s="3" t="s">
        <v>443</v>
      </c>
    </row>
    <row r="113" customFormat="false" ht="14.25" hidden="false" customHeight="true" outlineLevel="0" collapsed="false">
      <c r="A113" s="2" t="str">
        <f aca="false">HYPERLINK("https://www.fabsurplus.com/sdi_catalog/salesItemDetails.do?id=18867")</f>
        <v>https://www.fabsurplus.com/sdi_catalog/salesItemDetails.do?id=18867</v>
      </c>
      <c r="B113" s="2" t="s">
        <v>444</v>
      </c>
      <c r="C113" s="2" t="s">
        <v>440</v>
      </c>
      <c r="D113" s="2" t="s">
        <v>445</v>
      </c>
      <c r="E113" s="2" t="s">
        <v>446</v>
      </c>
      <c r="F113" s="2" t="s">
        <v>14</v>
      </c>
      <c r="G113" s="2"/>
      <c r="H113" s="2" t="s">
        <v>147</v>
      </c>
      <c r="I113" s="2"/>
      <c r="J113" s="3" t="s">
        <v>447</v>
      </c>
    </row>
    <row r="114" customFormat="false" ht="14.25" hidden="false" customHeight="true" outlineLevel="0" collapsed="false">
      <c r="A114" s="2" t="str">
        <f aca="false">HYPERLINK("https://www.fabsurplus.com/sdi_catalog/salesItemDetails.do?id=21123")</f>
        <v>https://www.fabsurplus.com/sdi_catalog/salesItemDetails.do?id=21123</v>
      </c>
      <c r="B114" s="2" t="s">
        <v>448</v>
      </c>
      <c r="C114" s="2" t="s">
        <v>449</v>
      </c>
      <c r="D114" s="2" t="s">
        <v>450</v>
      </c>
      <c r="E114" s="2" t="s">
        <v>451</v>
      </c>
      <c r="F114" s="2" t="s">
        <v>14</v>
      </c>
      <c r="G114" s="2" t="s">
        <v>452</v>
      </c>
      <c r="H114" s="2" t="s">
        <v>23</v>
      </c>
      <c r="I114" s="6" t="n">
        <v>33756</v>
      </c>
      <c r="J114" s="3" t="s">
        <v>453</v>
      </c>
    </row>
    <row r="115" customFormat="false" ht="14.25" hidden="false" customHeight="true" outlineLevel="0" collapsed="false">
      <c r="A115" s="4" t="str">
        <f aca="false">HYPERLINK("https://www.fabsurplus.com/sdi_catalog/salesItemDetails.do?id=83620")</f>
        <v>https://www.fabsurplus.com/sdi_catalog/salesItemDetails.do?id=83620</v>
      </c>
      <c r="B115" s="4" t="s">
        <v>454</v>
      </c>
      <c r="C115" s="4" t="s">
        <v>449</v>
      </c>
      <c r="D115" s="4" t="s">
        <v>450</v>
      </c>
      <c r="E115" s="4" t="s">
        <v>455</v>
      </c>
      <c r="F115" s="4" t="s">
        <v>14</v>
      </c>
      <c r="G115" s="4" t="s">
        <v>85</v>
      </c>
      <c r="H115" s="4" t="s">
        <v>23</v>
      </c>
      <c r="I115" s="4"/>
      <c r="J115" s="7" t="s">
        <v>456</v>
      </c>
    </row>
    <row r="116" customFormat="false" ht="14.25" hidden="false" customHeight="true" outlineLevel="0" collapsed="false">
      <c r="A116" s="4" t="str">
        <f aca="false">HYPERLINK("https://www.fabsurplus.com/sdi_catalog/salesItemDetails.do?id=73208")</f>
        <v>https://www.fabsurplus.com/sdi_catalog/salesItemDetails.do?id=73208</v>
      </c>
      <c r="B116" s="4" t="s">
        <v>457</v>
      </c>
      <c r="C116" s="4" t="s">
        <v>458</v>
      </c>
      <c r="D116" s="4" t="s">
        <v>459</v>
      </c>
      <c r="E116" s="4" t="s">
        <v>460</v>
      </c>
      <c r="F116" s="4" t="s">
        <v>14</v>
      </c>
      <c r="G116" s="4" t="s">
        <v>461</v>
      </c>
      <c r="H116" s="4" t="s">
        <v>147</v>
      </c>
      <c r="I116" s="5" t="n">
        <v>36039</v>
      </c>
      <c r="J116" s="7" t="s">
        <v>462</v>
      </c>
    </row>
    <row r="117" customFormat="false" ht="14.25" hidden="false" customHeight="true" outlineLevel="0" collapsed="false">
      <c r="A117" s="2" t="str">
        <f aca="false">HYPERLINK("https://www.fabsurplus.com/sdi_catalog/salesItemDetails.do?id=98497")</f>
        <v>https://www.fabsurplus.com/sdi_catalog/salesItemDetails.do?id=98497</v>
      </c>
      <c r="B117" s="2" t="s">
        <v>463</v>
      </c>
      <c r="C117" s="2" t="s">
        <v>464</v>
      </c>
      <c r="D117" s="2" t="s">
        <v>465</v>
      </c>
      <c r="E117" s="2" t="s">
        <v>466</v>
      </c>
      <c r="F117" s="2" t="s">
        <v>14</v>
      </c>
      <c r="G117" s="2" t="s">
        <v>40</v>
      </c>
      <c r="H117" s="2" t="s">
        <v>147</v>
      </c>
      <c r="I117" s="2"/>
      <c r="J117" s="3" t="s">
        <v>467</v>
      </c>
    </row>
    <row r="118" customFormat="false" ht="14.25" hidden="false" customHeight="true" outlineLevel="0" collapsed="false">
      <c r="A118" s="2" t="str">
        <f aca="false">HYPERLINK("https://www.fabsurplus.com/sdi_catalog/salesItemDetails.do?id=106913")</f>
        <v>https://www.fabsurplus.com/sdi_catalog/salesItemDetails.do?id=106913</v>
      </c>
      <c r="B118" s="2" t="s">
        <v>468</v>
      </c>
      <c r="C118" s="2" t="s">
        <v>469</v>
      </c>
      <c r="D118" s="2" t="s">
        <v>470</v>
      </c>
      <c r="E118" s="2" t="s">
        <v>471</v>
      </c>
      <c r="F118" s="2" t="s">
        <v>14</v>
      </c>
      <c r="G118" s="2" t="s">
        <v>29</v>
      </c>
      <c r="H118" s="2" t="s">
        <v>147</v>
      </c>
      <c r="I118" s="2"/>
      <c r="J118" s="2"/>
    </row>
    <row r="119" customFormat="false" ht="14.25" hidden="false" customHeight="true" outlineLevel="0" collapsed="false">
      <c r="A119" s="4" t="str">
        <f aca="false">HYPERLINK("https://www.fabsurplus.com/sdi_catalog/salesItemDetails.do?id=106954")</f>
        <v>https://www.fabsurplus.com/sdi_catalog/salesItemDetails.do?id=106954</v>
      </c>
      <c r="B119" s="4" t="s">
        <v>472</v>
      </c>
      <c r="C119" s="4" t="s">
        <v>473</v>
      </c>
      <c r="D119" s="4" t="s">
        <v>474</v>
      </c>
      <c r="E119" s="4" t="s">
        <v>389</v>
      </c>
      <c r="F119" s="4" t="s">
        <v>14</v>
      </c>
      <c r="G119" s="4" t="s">
        <v>218</v>
      </c>
      <c r="H119" s="4" t="s">
        <v>23</v>
      </c>
      <c r="I119" s="5" t="n">
        <v>38139</v>
      </c>
      <c r="J119" s="7" t="s">
        <v>475</v>
      </c>
    </row>
    <row r="120" customFormat="false" ht="14.25" hidden="false" customHeight="true" outlineLevel="0" collapsed="false">
      <c r="A120" s="2" t="str">
        <f aca="false">HYPERLINK("https://www.fabsurplus.com/sdi_catalog/salesItemDetails.do?id=106955")</f>
        <v>https://www.fabsurplus.com/sdi_catalog/salesItemDetails.do?id=106955</v>
      </c>
      <c r="B120" s="2" t="s">
        <v>476</v>
      </c>
      <c r="C120" s="2" t="s">
        <v>473</v>
      </c>
      <c r="D120" s="2" t="s">
        <v>474</v>
      </c>
      <c r="E120" s="2" t="s">
        <v>389</v>
      </c>
      <c r="F120" s="2" t="s">
        <v>14</v>
      </c>
      <c r="G120" s="2" t="s">
        <v>218</v>
      </c>
      <c r="H120" s="2" t="s">
        <v>23</v>
      </c>
      <c r="I120" s="6" t="n">
        <v>35947</v>
      </c>
      <c r="J120" s="3" t="s">
        <v>477</v>
      </c>
    </row>
    <row r="121" customFormat="false" ht="14.25" hidden="false" customHeight="true" outlineLevel="0" collapsed="false">
      <c r="A121" s="4" t="str">
        <f aca="false">HYPERLINK("https://www.fabsurplus.com/sdi_catalog/salesItemDetails.do?id=106941")</f>
        <v>https://www.fabsurplus.com/sdi_catalog/salesItemDetails.do?id=106941</v>
      </c>
      <c r="B121" s="4" t="s">
        <v>478</v>
      </c>
      <c r="C121" s="4" t="s">
        <v>479</v>
      </c>
      <c r="D121" s="4" t="s">
        <v>480</v>
      </c>
      <c r="E121" s="4" t="s">
        <v>481</v>
      </c>
      <c r="F121" s="4" t="s">
        <v>14</v>
      </c>
      <c r="G121" s="4" t="s">
        <v>80</v>
      </c>
      <c r="H121" s="4" t="s">
        <v>23</v>
      </c>
      <c r="I121" s="4"/>
      <c r="J121" s="7" t="s">
        <v>482</v>
      </c>
    </row>
    <row r="122" customFormat="false" ht="14.25" hidden="false" customHeight="true" outlineLevel="0" collapsed="false">
      <c r="A122" s="2" t="str">
        <f aca="false">HYPERLINK("https://www.fabsurplus.com/sdi_catalog/salesItemDetails.do?id=106942")</f>
        <v>https://www.fabsurplus.com/sdi_catalog/salesItemDetails.do?id=106942</v>
      </c>
      <c r="B122" s="2" t="s">
        <v>483</v>
      </c>
      <c r="C122" s="2" t="s">
        <v>479</v>
      </c>
      <c r="D122" s="2" t="s">
        <v>484</v>
      </c>
      <c r="E122" s="2" t="s">
        <v>485</v>
      </c>
      <c r="F122" s="2" t="s">
        <v>14</v>
      </c>
      <c r="G122" s="2" t="s">
        <v>80</v>
      </c>
      <c r="H122" s="2" t="s">
        <v>23</v>
      </c>
      <c r="I122" s="6" t="n">
        <v>37043</v>
      </c>
      <c r="J122" s="3" t="s">
        <v>482</v>
      </c>
    </row>
    <row r="123" customFormat="false" ht="14.25" hidden="false" customHeight="true" outlineLevel="0" collapsed="false">
      <c r="A123" s="4" t="str">
        <f aca="false">HYPERLINK("https://www.fabsurplus.com/sdi_catalog/salesItemDetails.do?id=106943")</f>
        <v>https://www.fabsurplus.com/sdi_catalog/salesItemDetails.do?id=106943</v>
      </c>
      <c r="B123" s="4" t="s">
        <v>486</v>
      </c>
      <c r="C123" s="4" t="s">
        <v>479</v>
      </c>
      <c r="D123" s="4" t="s">
        <v>487</v>
      </c>
      <c r="E123" s="4" t="s">
        <v>488</v>
      </c>
      <c r="F123" s="4" t="s">
        <v>14</v>
      </c>
      <c r="G123" s="4" t="s">
        <v>80</v>
      </c>
      <c r="H123" s="4" t="s">
        <v>320</v>
      </c>
      <c r="I123" s="5" t="n">
        <v>37043</v>
      </c>
      <c r="J123" s="7" t="s">
        <v>489</v>
      </c>
    </row>
    <row r="124" customFormat="false" ht="14.25" hidden="false" customHeight="true" outlineLevel="0" collapsed="false">
      <c r="A124" s="2" t="str">
        <f aca="false">HYPERLINK("https://www.fabsurplus.com/sdi_catalog/salesItemDetails.do?id=108605")</f>
        <v>https://www.fabsurplus.com/sdi_catalog/salesItemDetails.do?id=108605</v>
      </c>
      <c r="B124" s="2" t="s">
        <v>490</v>
      </c>
      <c r="C124" s="2" t="s">
        <v>491</v>
      </c>
      <c r="D124" s="2" t="s">
        <v>492</v>
      </c>
      <c r="E124" s="2" t="s">
        <v>493</v>
      </c>
      <c r="F124" s="2" t="s">
        <v>14</v>
      </c>
      <c r="G124" s="2" t="s">
        <v>40</v>
      </c>
      <c r="H124" s="2" t="s">
        <v>23</v>
      </c>
      <c r="I124" s="6" t="n">
        <v>37135</v>
      </c>
      <c r="J124" s="3" t="s">
        <v>494</v>
      </c>
    </row>
    <row r="125" customFormat="false" ht="14.25" hidden="false" customHeight="true" outlineLevel="0" collapsed="false">
      <c r="A125" s="2" t="str">
        <f aca="false">HYPERLINK("https://www.fabsurplus.com/sdi_catalog/salesItemDetails.do?id=108936")</f>
        <v>https://www.fabsurplus.com/sdi_catalog/salesItemDetails.do?id=108936</v>
      </c>
      <c r="B125" s="2" t="s">
        <v>495</v>
      </c>
      <c r="C125" s="2" t="s">
        <v>496</v>
      </c>
      <c r="D125" s="2" t="s">
        <v>497</v>
      </c>
      <c r="E125" s="2" t="s">
        <v>359</v>
      </c>
      <c r="F125" s="2" t="s">
        <v>14</v>
      </c>
      <c r="G125" s="2" t="s">
        <v>143</v>
      </c>
      <c r="H125" s="2" t="s">
        <v>23</v>
      </c>
      <c r="I125" s="6" t="n">
        <v>38078</v>
      </c>
      <c r="J125" s="3" t="s">
        <v>498</v>
      </c>
    </row>
    <row r="126" customFormat="false" ht="14.25" hidden="false" customHeight="true" outlineLevel="0" collapsed="false">
      <c r="A126" s="4" t="str">
        <f aca="false">HYPERLINK("https://www.fabsurplus.com/sdi_catalog/salesItemDetails.do?id=108937")</f>
        <v>https://www.fabsurplus.com/sdi_catalog/salesItemDetails.do?id=108937</v>
      </c>
      <c r="B126" s="4" t="s">
        <v>499</v>
      </c>
      <c r="C126" s="4" t="s">
        <v>496</v>
      </c>
      <c r="D126" s="4" t="s">
        <v>497</v>
      </c>
      <c r="E126" s="4" t="s">
        <v>359</v>
      </c>
      <c r="F126" s="4" t="s">
        <v>14</v>
      </c>
      <c r="G126" s="4" t="s">
        <v>143</v>
      </c>
      <c r="H126" s="4" t="s">
        <v>23</v>
      </c>
      <c r="I126" s="5" t="n">
        <v>39234</v>
      </c>
      <c r="J126" s="7" t="s">
        <v>500</v>
      </c>
    </row>
    <row r="127" customFormat="false" ht="14.25" hidden="false" customHeight="true" outlineLevel="0" collapsed="false">
      <c r="A127" s="2" t="str">
        <f aca="false">HYPERLINK("https://www.fabsurplus.com/sdi_catalog/salesItemDetails.do?id=86253")</f>
        <v>https://www.fabsurplus.com/sdi_catalog/salesItemDetails.do?id=86253</v>
      </c>
      <c r="B127" s="2" t="s">
        <v>501</v>
      </c>
      <c r="C127" s="2" t="s">
        <v>496</v>
      </c>
      <c r="D127" s="2" t="s">
        <v>502</v>
      </c>
      <c r="E127" s="2" t="s">
        <v>503</v>
      </c>
      <c r="F127" s="2" t="s">
        <v>14</v>
      </c>
      <c r="G127" s="2" t="s">
        <v>143</v>
      </c>
      <c r="H127" s="2" t="s">
        <v>147</v>
      </c>
      <c r="I127" s="2"/>
      <c r="J127" s="3" t="s">
        <v>504</v>
      </c>
    </row>
    <row r="128" customFormat="false" ht="14.25" hidden="false" customHeight="true" outlineLevel="0" collapsed="false">
      <c r="A128" s="2" t="str">
        <f aca="false">HYPERLINK("https://www.fabsurplus.com/sdi_catalog/salesItemDetails.do?id=106553")</f>
        <v>https://www.fabsurplus.com/sdi_catalog/salesItemDetails.do?id=106553</v>
      </c>
      <c r="B128" s="2" t="s">
        <v>505</v>
      </c>
      <c r="C128" s="2" t="s">
        <v>506</v>
      </c>
      <c r="D128" s="2" t="s">
        <v>507</v>
      </c>
      <c r="E128" s="2" t="s">
        <v>508</v>
      </c>
      <c r="F128" s="2" t="s">
        <v>14</v>
      </c>
      <c r="G128" s="2" t="s">
        <v>509</v>
      </c>
      <c r="H128" s="2" t="s">
        <v>147</v>
      </c>
      <c r="I128" s="6" t="n">
        <v>35217</v>
      </c>
      <c r="J128" s="2" t="s">
        <v>510</v>
      </c>
    </row>
    <row r="129" customFormat="false" ht="14.25" hidden="false" customHeight="true" outlineLevel="0" collapsed="false">
      <c r="A129" s="4" t="str">
        <f aca="false">HYPERLINK("https://www.fabsurplus.com/sdi_catalog/salesItemDetails.do?id=106554")</f>
        <v>https://www.fabsurplus.com/sdi_catalog/salesItemDetails.do?id=106554</v>
      </c>
      <c r="B129" s="4" t="s">
        <v>511</v>
      </c>
      <c r="C129" s="4" t="s">
        <v>506</v>
      </c>
      <c r="D129" s="4" t="s">
        <v>512</v>
      </c>
      <c r="E129" s="4" t="s">
        <v>508</v>
      </c>
      <c r="F129" s="4" t="s">
        <v>14</v>
      </c>
      <c r="G129" s="4" t="s">
        <v>509</v>
      </c>
      <c r="H129" s="4" t="s">
        <v>147</v>
      </c>
      <c r="I129" s="4"/>
      <c r="J129" s="4" t="s">
        <v>510</v>
      </c>
    </row>
    <row r="130" customFormat="false" ht="14.25" hidden="false" customHeight="true" outlineLevel="0" collapsed="false">
      <c r="A130" s="2" t="str">
        <f aca="false">HYPERLINK("https://www.fabsurplus.com/sdi_catalog/salesItemDetails.do?id=106556")</f>
        <v>https://www.fabsurplus.com/sdi_catalog/salesItemDetails.do?id=106556</v>
      </c>
      <c r="B130" s="2" t="s">
        <v>513</v>
      </c>
      <c r="C130" s="2" t="s">
        <v>506</v>
      </c>
      <c r="D130" s="2" t="s">
        <v>514</v>
      </c>
      <c r="E130" s="2" t="s">
        <v>515</v>
      </c>
      <c r="F130" s="2" t="s">
        <v>14</v>
      </c>
      <c r="G130" s="2" t="s">
        <v>509</v>
      </c>
      <c r="H130" s="2" t="s">
        <v>147</v>
      </c>
      <c r="I130" s="6" t="n">
        <v>37773</v>
      </c>
      <c r="J130" s="2" t="s">
        <v>510</v>
      </c>
    </row>
    <row r="131" customFormat="false" ht="14.25" hidden="false" customHeight="true" outlineLevel="0" collapsed="false">
      <c r="A131" s="2" t="str">
        <f aca="false">HYPERLINK("https://www.fabsurplus.com/sdi_catalog/salesItemDetails.do?id=108640")</f>
        <v>https://www.fabsurplus.com/sdi_catalog/salesItemDetails.do?id=108640</v>
      </c>
      <c r="B131" s="2" t="s">
        <v>516</v>
      </c>
      <c r="C131" s="2" t="s">
        <v>506</v>
      </c>
      <c r="D131" s="2" t="s">
        <v>517</v>
      </c>
      <c r="E131" s="2" t="s">
        <v>515</v>
      </c>
      <c r="F131" s="2" t="s">
        <v>14</v>
      </c>
      <c r="G131" s="2" t="s">
        <v>509</v>
      </c>
      <c r="H131" s="2" t="s">
        <v>147</v>
      </c>
      <c r="I131" s="2"/>
      <c r="J131" s="2" t="s">
        <v>518</v>
      </c>
    </row>
    <row r="132" customFormat="false" ht="14.25" hidden="false" customHeight="true" outlineLevel="0" collapsed="false">
      <c r="A132" s="2" t="str">
        <f aca="false">HYPERLINK("https://www.fabsurplus.com/sdi_catalog/salesItemDetails.do?id=103807")</f>
        <v>https://www.fabsurplus.com/sdi_catalog/salesItemDetails.do?id=103807</v>
      </c>
      <c r="B132" s="2" t="s">
        <v>519</v>
      </c>
      <c r="C132" s="2" t="s">
        <v>506</v>
      </c>
      <c r="D132" s="2" t="s">
        <v>520</v>
      </c>
      <c r="E132" s="2" t="s">
        <v>508</v>
      </c>
      <c r="F132" s="2" t="s">
        <v>14</v>
      </c>
      <c r="G132" s="2" t="s">
        <v>218</v>
      </c>
      <c r="H132" s="2" t="s">
        <v>147</v>
      </c>
      <c r="I132" s="2"/>
      <c r="J132" s="3" t="s">
        <v>521</v>
      </c>
    </row>
    <row r="133" customFormat="false" ht="14.25" hidden="false" customHeight="true" outlineLevel="0" collapsed="false">
      <c r="A133" s="4" t="str">
        <f aca="false">HYPERLINK("https://www.fabsurplus.com/sdi_catalog/salesItemDetails.do?id=106755")</f>
        <v>https://www.fabsurplus.com/sdi_catalog/salesItemDetails.do?id=106755</v>
      </c>
      <c r="B133" s="4" t="s">
        <v>522</v>
      </c>
      <c r="C133" s="4" t="s">
        <v>523</v>
      </c>
      <c r="D133" s="4" t="s">
        <v>524</v>
      </c>
      <c r="E133" s="4" t="s">
        <v>525</v>
      </c>
      <c r="F133" s="4" t="s">
        <v>14</v>
      </c>
      <c r="G133" s="4" t="s">
        <v>526</v>
      </c>
      <c r="H133" s="4" t="s">
        <v>23</v>
      </c>
      <c r="I133" s="5" t="n">
        <v>38504</v>
      </c>
      <c r="J133" s="7" t="s">
        <v>527</v>
      </c>
    </row>
    <row r="1044658" customFormat="false" ht="12.8" hidden="false" customHeight="true" outlineLevel="0" collapsed="false"/>
    <row r="1044659" customFormat="false" ht="12.8" hidden="false" customHeight="true" outlineLevel="0" collapsed="false"/>
    <row r="1044660" customFormat="false" ht="12.8" hidden="false" customHeight="true" outlineLevel="0" collapsed="false"/>
    <row r="1044661" customFormat="false" ht="12.8" hidden="false" customHeight="true" outlineLevel="0" collapsed="false"/>
    <row r="1044662" customFormat="false" ht="12.8" hidden="false" customHeight="true" outlineLevel="0" collapsed="false"/>
    <row r="1044663" customFormat="false" ht="12.8" hidden="false" customHeight="true" outlineLevel="0" collapsed="false"/>
    <row r="1044664" customFormat="false" ht="12.8" hidden="false" customHeight="true" outlineLevel="0" collapsed="false"/>
    <row r="1044665" customFormat="false" ht="12.8" hidden="false" customHeight="true" outlineLevel="0" collapsed="false"/>
    <row r="1044666" customFormat="false" ht="12.8" hidden="false" customHeight="true" outlineLevel="0" collapsed="false"/>
    <row r="1044667" customFormat="false" ht="12.8" hidden="false" customHeight="true" outlineLevel="0" collapsed="false"/>
    <row r="1044668" customFormat="false" ht="12.8" hidden="false" customHeight="true" outlineLevel="0" collapsed="false"/>
    <row r="1044669" customFormat="false" ht="12.8" hidden="false" customHeight="true" outlineLevel="0" collapsed="false"/>
    <row r="1044670" customFormat="false" ht="12.8" hidden="false" customHeight="true" outlineLevel="0" collapsed="false"/>
    <row r="1044671" customFormat="false" ht="12.8" hidden="false" customHeight="true" outlineLevel="0" collapsed="false"/>
    <row r="1044672" customFormat="false" ht="12.8" hidden="false" customHeight="true" outlineLevel="0" collapsed="false"/>
    <row r="1044673" customFormat="false" ht="12.8" hidden="false" customHeight="true" outlineLevel="0" collapsed="false"/>
    <row r="1044674" customFormat="false" ht="12.8" hidden="false" customHeight="true" outlineLevel="0" collapsed="false"/>
    <row r="1044675" customFormat="false" ht="12.8" hidden="false" customHeight="true" outlineLevel="0" collapsed="false"/>
    <row r="1044676" customFormat="false" ht="12.8" hidden="false" customHeight="true" outlineLevel="0" collapsed="false"/>
    <row r="1044677" customFormat="false" ht="12.8" hidden="false" customHeight="true" outlineLevel="0" collapsed="false"/>
    <row r="1044678" customFormat="false" ht="12.8" hidden="false" customHeight="true" outlineLevel="0" collapsed="false"/>
    <row r="1044679" customFormat="false" ht="12.8" hidden="false" customHeight="true" outlineLevel="0" collapsed="false"/>
    <row r="1044680" customFormat="false" ht="12.8" hidden="false" customHeight="true" outlineLevel="0" collapsed="false"/>
    <row r="1044681" customFormat="false" ht="12.8" hidden="false" customHeight="true" outlineLevel="0" collapsed="false"/>
    <row r="1044682" customFormat="false" ht="12.8" hidden="false" customHeight="true" outlineLevel="0" collapsed="false"/>
    <row r="1044683" customFormat="false" ht="12.8" hidden="false" customHeight="true" outlineLevel="0" collapsed="false"/>
    <row r="1044684" customFormat="false" ht="12.8" hidden="false" customHeight="true" outlineLevel="0" collapsed="false"/>
    <row r="1044685" customFormat="false" ht="12.8" hidden="false" customHeight="true" outlineLevel="0" collapsed="false"/>
    <row r="1044686" customFormat="false" ht="12.8" hidden="false" customHeight="true" outlineLevel="0" collapsed="false"/>
    <row r="1044687" customFormat="false" ht="12.8" hidden="false" customHeight="true" outlineLevel="0" collapsed="false"/>
    <row r="1044688" customFormat="false" ht="12.8" hidden="false" customHeight="true" outlineLevel="0" collapsed="false"/>
    <row r="1044689" customFormat="false" ht="12.8" hidden="false" customHeight="true" outlineLevel="0" collapsed="false"/>
    <row r="1044690" customFormat="false" ht="12.8" hidden="false" customHeight="true" outlineLevel="0" collapsed="false"/>
    <row r="1044691" customFormat="false" ht="12.8" hidden="false" customHeight="true" outlineLevel="0" collapsed="false"/>
    <row r="1044692" customFormat="false" ht="12.8" hidden="false" customHeight="true" outlineLevel="0" collapsed="false"/>
    <row r="1044693" customFormat="false" ht="12.8" hidden="false" customHeight="true" outlineLevel="0" collapsed="false"/>
    <row r="1044694" customFormat="false" ht="12.8" hidden="false" customHeight="true" outlineLevel="0" collapsed="false"/>
    <row r="1044695" customFormat="false" ht="12.8" hidden="false" customHeight="true" outlineLevel="0" collapsed="false"/>
    <row r="1044696" customFormat="false" ht="12.8" hidden="false" customHeight="true" outlineLevel="0" collapsed="false"/>
    <row r="1044697" customFormat="false" ht="12.8" hidden="false" customHeight="true" outlineLevel="0" collapsed="false"/>
    <row r="1044698" customFormat="false" ht="12.8" hidden="false" customHeight="true" outlineLevel="0" collapsed="false"/>
    <row r="1044699" customFormat="false" ht="12.8" hidden="false" customHeight="true" outlineLevel="0" collapsed="false"/>
    <row r="1044700" customFormat="false" ht="12.8" hidden="false" customHeight="true" outlineLevel="0" collapsed="false"/>
    <row r="1044701" customFormat="false" ht="12.8" hidden="false" customHeight="true" outlineLevel="0" collapsed="false"/>
    <row r="1044702" customFormat="false" ht="12.8" hidden="false" customHeight="true" outlineLevel="0" collapsed="false"/>
    <row r="1044703" customFormat="false" ht="12.8" hidden="false" customHeight="true" outlineLevel="0" collapsed="false"/>
    <row r="1044704" customFormat="false" ht="12.8" hidden="false" customHeight="true" outlineLevel="0" collapsed="false"/>
    <row r="1044705" customFormat="false" ht="12.8" hidden="false" customHeight="true" outlineLevel="0" collapsed="false"/>
    <row r="1044706" customFormat="false" ht="12.8" hidden="false" customHeight="true" outlineLevel="0" collapsed="false"/>
    <row r="1044707" customFormat="false" ht="12.8" hidden="false" customHeight="true" outlineLevel="0" collapsed="false"/>
    <row r="1044708" customFormat="false" ht="12.8" hidden="false" customHeight="true" outlineLevel="0" collapsed="false"/>
    <row r="1044709" customFormat="false" ht="12.8" hidden="false" customHeight="true" outlineLevel="0" collapsed="false"/>
    <row r="1044710" customFormat="false" ht="12.8" hidden="false" customHeight="true" outlineLevel="0" collapsed="false"/>
    <row r="1044711" customFormat="false" ht="12.8" hidden="false" customHeight="true" outlineLevel="0" collapsed="false"/>
    <row r="1044712" customFormat="false" ht="12.8" hidden="false" customHeight="true" outlineLevel="0" collapsed="false"/>
    <row r="1044713" customFormat="false" ht="12.8" hidden="false" customHeight="true" outlineLevel="0" collapsed="false"/>
    <row r="1044714" customFormat="false" ht="12.8" hidden="false" customHeight="true" outlineLevel="0" collapsed="false"/>
    <row r="1044715" customFormat="false" ht="12.8" hidden="false" customHeight="true" outlineLevel="0" collapsed="false"/>
    <row r="1044716" customFormat="false" ht="12.8" hidden="false" customHeight="true" outlineLevel="0" collapsed="false"/>
    <row r="1044717" customFormat="false" ht="12.8" hidden="false" customHeight="true" outlineLevel="0" collapsed="false"/>
    <row r="1044718" customFormat="false" ht="12.8" hidden="false" customHeight="true" outlineLevel="0" collapsed="false"/>
    <row r="1044719" customFormat="false" ht="12.8" hidden="false" customHeight="true" outlineLevel="0" collapsed="false"/>
    <row r="1044720" customFormat="false" ht="12.8" hidden="false" customHeight="true" outlineLevel="0" collapsed="false"/>
    <row r="1044721" customFormat="false" ht="12.8" hidden="false" customHeight="true" outlineLevel="0" collapsed="false"/>
    <row r="1044722" customFormat="false" ht="12.8" hidden="false" customHeight="true" outlineLevel="0" collapsed="false"/>
    <row r="1044723" customFormat="false" ht="12.8" hidden="false" customHeight="true" outlineLevel="0" collapsed="false"/>
    <row r="1044724" customFormat="false" ht="12.8" hidden="false" customHeight="true" outlineLevel="0" collapsed="false"/>
    <row r="1044725" customFormat="false" ht="12.8" hidden="false" customHeight="true" outlineLevel="0" collapsed="false"/>
    <row r="1044726" customFormat="false" ht="12.8" hidden="false" customHeight="true" outlineLevel="0" collapsed="false"/>
    <row r="1044727" customFormat="false" ht="12.8" hidden="false" customHeight="true" outlineLevel="0" collapsed="false"/>
    <row r="1044728" customFormat="false" ht="12.8" hidden="false" customHeight="true" outlineLevel="0" collapsed="false"/>
    <row r="1044729" customFormat="false" ht="12.8" hidden="false" customHeight="true" outlineLevel="0" collapsed="false"/>
    <row r="1044730" customFormat="false" ht="12.8" hidden="false" customHeight="true" outlineLevel="0" collapsed="false"/>
    <row r="1044731" customFormat="false" ht="12.8" hidden="false" customHeight="true" outlineLevel="0" collapsed="false"/>
    <row r="1044732" customFormat="false" ht="12.8" hidden="false" customHeight="true" outlineLevel="0" collapsed="false"/>
    <row r="1044733" customFormat="false" ht="12.8" hidden="false" customHeight="true" outlineLevel="0" collapsed="false"/>
    <row r="1044734" customFormat="false" ht="12.8" hidden="false" customHeight="true" outlineLevel="0" collapsed="false"/>
    <row r="1044735" customFormat="false" ht="12.8" hidden="false" customHeight="true" outlineLevel="0" collapsed="false"/>
    <row r="1044736" customFormat="false" ht="12.8" hidden="false" customHeight="true" outlineLevel="0" collapsed="false"/>
    <row r="1044737" customFormat="false" ht="12.8" hidden="false" customHeight="true" outlineLevel="0" collapsed="false"/>
    <row r="1044738" customFormat="false" ht="12.8" hidden="false" customHeight="true" outlineLevel="0" collapsed="false"/>
    <row r="1044739" customFormat="false" ht="12.8" hidden="false" customHeight="true" outlineLevel="0" collapsed="false"/>
    <row r="1044740" customFormat="false" ht="12.8" hidden="false" customHeight="true" outlineLevel="0" collapsed="false"/>
    <row r="1044741" customFormat="false" ht="12.8" hidden="false" customHeight="true" outlineLevel="0" collapsed="false"/>
    <row r="1044742" customFormat="false" ht="12.8" hidden="false" customHeight="true" outlineLevel="0" collapsed="false"/>
    <row r="1044743" customFormat="false" ht="12.8" hidden="false" customHeight="true" outlineLevel="0" collapsed="false"/>
    <row r="1044744" customFormat="false" ht="12.8" hidden="false" customHeight="true" outlineLevel="0" collapsed="false"/>
    <row r="1044745" customFormat="false" ht="12.8" hidden="false" customHeight="true" outlineLevel="0" collapsed="false"/>
    <row r="1044746" customFormat="false" ht="12.8" hidden="false" customHeight="true" outlineLevel="0" collapsed="false"/>
    <row r="1044747" customFormat="false" ht="12.8" hidden="false" customHeight="true" outlineLevel="0" collapsed="false"/>
    <row r="1044748" customFormat="false" ht="12.8" hidden="false" customHeight="true" outlineLevel="0" collapsed="false"/>
    <row r="1044749" customFormat="false" ht="12.8" hidden="false" customHeight="true" outlineLevel="0" collapsed="false"/>
    <row r="1044750" customFormat="false" ht="12.8" hidden="false" customHeight="true" outlineLevel="0" collapsed="false"/>
    <row r="1044751" customFormat="false" ht="12.8" hidden="false" customHeight="true" outlineLevel="0" collapsed="false"/>
    <row r="1044752" customFormat="false" ht="12.8" hidden="false" customHeight="true" outlineLevel="0" collapsed="false"/>
    <row r="1044753" customFormat="false" ht="12.8" hidden="false" customHeight="true" outlineLevel="0" collapsed="false"/>
    <row r="1044754" customFormat="false" ht="12.8" hidden="false" customHeight="true" outlineLevel="0" collapsed="false"/>
    <row r="1044755" customFormat="false" ht="12.8" hidden="false" customHeight="true" outlineLevel="0" collapsed="false"/>
    <row r="1044756" customFormat="false" ht="12.8" hidden="false" customHeight="true" outlineLevel="0" collapsed="false"/>
    <row r="1044757" customFormat="false" ht="12.8" hidden="false" customHeight="true" outlineLevel="0" collapsed="false"/>
    <row r="1044758" customFormat="false" ht="12.8" hidden="false" customHeight="true" outlineLevel="0" collapsed="false"/>
    <row r="1044759" customFormat="false" ht="12.8" hidden="false" customHeight="true" outlineLevel="0" collapsed="false"/>
    <row r="1044760" customFormat="false" ht="12.8" hidden="false" customHeight="true" outlineLevel="0" collapsed="false"/>
    <row r="1044761" customFormat="false" ht="12.8" hidden="false" customHeight="true" outlineLevel="0" collapsed="false"/>
    <row r="1044762" customFormat="false" ht="12.8" hidden="false" customHeight="true" outlineLevel="0" collapsed="false"/>
    <row r="1044763" customFormat="false" ht="12.8" hidden="false" customHeight="true" outlineLevel="0" collapsed="false"/>
    <row r="1044764" customFormat="false" ht="12.8" hidden="false" customHeight="true" outlineLevel="0" collapsed="false"/>
    <row r="1044765" customFormat="false" ht="12.8" hidden="false" customHeight="true" outlineLevel="0" collapsed="false"/>
    <row r="1044766" customFormat="false" ht="12.8" hidden="false" customHeight="true" outlineLevel="0" collapsed="false"/>
    <row r="1044767" customFormat="false" ht="12.8" hidden="false" customHeight="true" outlineLevel="0" collapsed="false"/>
    <row r="1044768" customFormat="false" ht="12.8" hidden="false" customHeight="true" outlineLevel="0" collapsed="false"/>
    <row r="1044769" customFormat="false" ht="12.8" hidden="false" customHeight="true" outlineLevel="0" collapsed="false"/>
    <row r="1044770" customFormat="false" ht="12.8" hidden="false" customHeight="true" outlineLevel="0" collapsed="false"/>
    <row r="1044771" customFormat="false" ht="12.8" hidden="false" customHeight="true" outlineLevel="0" collapsed="false"/>
    <row r="1044772" customFormat="false" ht="12.8" hidden="false" customHeight="true" outlineLevel="0" collapsed="false"/>
    <row r="1044773" customFormat="false" ht="12.8" hidden="false" customHeight="true" outlineLevel="0" collapsed="false"/>
    <row r="1044774" customFormat="false" ht="12.8" hidden="false" customHeight="true" outlineLevel="0" collapsed="false"/>
    <row r="1044775" customFormat="false" ht="12.8" hidden="false" customHeight="true" outlineLevel="0" collapsed="false"/>
    <row r="1044776" customFormat="false" ht="12.8" hidden="false" customHeight="true" outlineLevel="0" collapsed="false"/>
    <row r="1044777" customFormat="false" ht="12.8" hidden="false" customHeight="true" outlineLevel="0" collapsed="false"/>
    <row r="1044778" customFormat="false" ht="12.8" hidden="false" customHeight="true" outlineLevel="0" collapsed="false"/>
    <row r="1044779" customFormat="false" ht="12.8" hidden="false" customHeight="true" outlineLevel="0" collapsed="false"/>
    <row r="1044780" customFormat="false" ht="12.8" hidden="false" customHeight="true" outlineLevel="0" collapsed="false"/>
    <row r="1044781" customFormat="false" ht="12.8" hidden="false" customHeight="true" outlineLevel="0" collapsed="false"/>
    <row r="1044782" customFormat="false" ht="12.8" hidden="false" customHeight="true" outlineLevel="0" collapsed="false"/>
    <row r="1044783" customFormat="false" ht="12.8" hidden="false" customHeight="true" outlineLevel="0" collapsed="false"/>
    <row r="1044784" customFormat="false" ht="12.8" hidden="false" customHeight="true" outlineLevel="0" collapsed="false"/>
    <row r="1044785" customFormat="false" ht="12.8" hidden="false" customHeight="true" outlineLevel="0" collapsed="false"/>
    <row r="1044786" customFormat="false" ht="12.8" hidden="false" customHeight="true" outlineLevel="0" collapsed="false"/>
    <row r="1044787" customFormat="false" ht="12.8" hidden="false" customHeight="true" outlineLevel="0" collapsed="false"/>
    <row r="1044788" customFormat="false" ht="12.8" hidden="false" customHeight="true" outlineLevel="0" collapsed="false"/>
    <row r="1044789" customFormat="false" ht="12.8" hidden="false" customHeight="true" outlineLevel="0" collapsed="false"/>
    <row r="1044790" customFormat="false" ht="12.8" hidden="false" customHeight="true" outlineLevel="0" collapsed="false"/>
    <row r="1044791" customFormat="false" ht="12.8" hidden="false" customHeight="true" outlineLevel="0" collapsed="false"/>
    <row r="1044792" customFormat="false" ht="12.8" hidden="false" customHeight="true" outlineLevel="0" collapsed="false"/>
    <row r="1044793" customFormat="false" ht="12.8" hidden="false" customHeight="true" outlineLevel="0" collapsed="false"/>
    <row r="1044794" customFormat="false" ht="12.8" hidden="false" customHeight="true" outlineLevel="0" collapsed="false"/>
    <row r="1044795" customFormat="false" ht="12.8" hidden="false" customHeight="true" outlineLevel="0" collapsed="false"/>
    <row r="1044796" customFormat="false" ht="12.8" hidden="false" customHeight="true" outlineLevel="0" collapsed="false"/>
    <row r="1044797" customFormat="false" ht="12.8" hidden="false" customHeight="true" outlineLevel="0" collapsed="false"/>
    <row r="1044798" customFormat="false" ht="12.8" hidden="false" customHeight="true" outlineLevel="0" collapsed="false"/>
    <row r="1044799" customFormat="false" ht="12.8" hidden="false" customHeight="true" outlineLevel="0" collapsed="false"/>
    <row r="1044800" customFormat="false" ht="12.8" hidden="false" customHeight="true" outlineLevel="0" collapsed="false"/>
    <row r="1044801" customFormat="false" ht="12.8" hidden="false" customHeight="true" outlineLevel="0" collapsed="false"/>
    <row r="1044802" customFormat="false" ht="12.8" hidden="false" customHeight="true" outlineLevel="0" collapsed="false"/>
    <row r="1044803" customFormat="false" ht="12.8" hidden="false" customHeight="true" outlineLevel="0" collapsed="false"/>
    <row r="1044804" customFormat="false" ht="12.8" hidden="false" customHeight="true" outlineLevel="0" collapsed="false"/>
    <row r="1044805" customFormat="false" ht="12.8" hidden="false" customHeight="true" outlineLevel="0" collapsed="false"/>
    <row r="1044806" customFormat="false" ht="12.8" hidden="false" customHeight="true" outlineLevel="0" collapsed="false"/>
    <row r="1044807" customFormat="false" ht="12.8" hidden="false" customHeight="true" outlineLevel="0" collapsed="false"/>
    <row r="1044808" customFormat="false" ht="12.8" hidden="false" customHeight="true" outlineLevel="0" collapsed="false"/>
    <row r="1044809" customFormat="false" ht="12.8" hidden="false" customHeight="true" outlineLevel="0" collapsed="false"/>
    <row r="1044810" customFormat="false" ht="12.8" hidden="false" customHeight="true" outlineLevel="0" collapsed="false"/>
    <row r="1044811" customFormat="false" ht="12.8" hidden="false" customHeight="true" outlineLevel="0" collapsed="false"/>
    <row r="1044812" customFormat="false" ht="12.8" hidden="false" customHeight="true" outlineLevel="0" collapsed="false"/>
    <row r="1044813" customFormat="false" ht="12.8" hidden="false" customHeight="true" outlineLevel="0" collapsed="false"/>
    <row r="1044814" customFormat="false" ht="12.8" hidden="false" customHeight="true" outlineLevel="0" collapsed="false"/>
    <row r="1044815" customFormat="false" ht="12.8" hidden="false" customHeight="true" outlineLevel="0" collapsed="false"/>
    <row r="1044816" customFormat="false" ht="12.8" hidden="false" customHeight="true" outlineLevel="0" collapsed="false"/>
    <row r="1044817" customFormat="false" ht="12.8" hidden="false" customHeight="true" outlineLevel="0" collapsed="false"/>
    <row r="1044818" customFormat="false" ht="12.8" hidden="false" customHeight="true" outlineLevel="0" collapsed="false"/>
    <row r="1044819" customFormat="false" ht="12.8" hidden="false" customHeight="true" outlineLevel="0" collapsed="false"/>
    <row r="1044820" customFormat="false" ht="12.8" hidden="false" customHeight="true" outlineLevel="0" collapsed="false"/>
    <row r="1044821" customFormat="false" ht="12.8" hidden="false" customHeight="true" outlineLevel="0" collapsed="false"/>
    <row r="1044822" customFormat="false" ht="12.8" hidden="false" customHeight="true" outlineLevel="0" collapsed="false"/>
    <row r="1044823" customFormat="false" ht="12.8" hidden="false" customHeight="true" outlineLevel="0" collapsed="false"/>
    <row r="1044824" customFormat="false" ht="12.8" hidden="false" customHeight="true" outlineLevel="0" collapsed="false"/>
    <row r="1044825" customFormat="false" ht="12.8" hidden="false" customHeight="true" outlineLevel="0" collapsed="false"/>
    <row r="1044826" customFormat="false" ht="12.8" hidden="false" customHeight="true" outlineLevel="0" collapsed="false"/>
    <row r="1044827" customFormat="false" ht="12.8" hidden="false" customHeight="true" outlineLevel="0" collapsed="false"/>
    <row r="1044828" customFormat="false" ht="12.8" hidden="false" customHeight="true" outlineLevel="0" collapsed="false"/>
    <row r="1044829" customFormat="false" ht="12.8" hidden="false" customHeight="true" outlineLevel="0" collapsed="false"/>
    <row r="1044830" customFormat="false" ht="12.8" hidden="false" customHeight="true" outlineLevel="0" collapsed="false"/>
    <row r="1044831" customFormat="false" ht="12.8" hidden="false" customHeight="true" outlineLevel="0" collapsed="false"/>
    <row r="1044832" customFormat="false" ht="12.8" hidden="false" customHeight="true" outlineLevel="0" collapsed="false"/>
    <row r="1044833" customFormat="false" ht="12.8" hidden="false" customHeight="true" outlineLevel="0" collapsed="false"/>
    <row r="1044834" customFormat="false" ht="12.8" hidden="false" customHeight="true" outlineLevel="0" collapsed="false"/>
    <row r="1044835" customFormat="false" ht="12.8" hidden="false" customHeight="true" outlineLevel="0" collapsed="false"/>
    <row r="1044836" customFormat="false" ht="12.8" hidden="false" customHeight="true" outlineLevel="0" collapsed="false"/>
    <row r="1044837" customFormat="false" ht="12.8" hidden="false" customHeight="true" outlineLevel="0" collapsed="false"/>
    <row r="1044838" customFormat="false" ht="12.8" hidden="false" customHeight="true" outlineLevel="0" collapsed="false"/>
    <row r="1044839" customFormat="false" ht="12.8" hidden="false" customHeight="true" outlineLevel="0" collapsed="false"/>
    <row r="1044840" customFormat="false" ht="12.8" hidden="false" customHeight="true" outlineLevel="0" collapsed="false"/>
    <row r="1044841" customFormat="false" ht="12.8" hidden="false" customHeight="true" outlineLevel="0" collapsed="false"/>
    <row r="1044842" customFormat="false" ht="12.8" hidden="false" customHeight="true" outlineLevel="0" collapsed="false"/>
    <row r="1044843" customFormat="false" ht="12.8" hidden="false" customHeight="true" outlineLevel="0" collapsed="false"/>
    <row r="1044844" customFormat="false" ht="12.8" hidden="false" customHeight="true" outlineLevel="0" collapsed="false"/>
    <row r="1044845" customFormat="false" ht="12.8" hidden="false" customHeight="true" outlineLevel="0" collapsed="false"/>
    <row r="1044846" customFormat="false" ht="12.8" hidden="false" customHeight="true" outlineLevel="0" collapsed="false"/>
    <row r="1044847" customFormat="false" ht="12.8" hidden="false" customHeight="true" outlineLevel="0" collapsed="false"/>
    <row r="1044848" customFormat="false" ht="12.8" hidden="false" customHeight="true" outlineLevel="0" collapsed="false"/>
    <row r="1044849" customFormat="false" ht="12.8" hidden="false" customHeight="true" outlineLevel="0" collapsed="false"/>
    <row r="1044850" customFormat="false" ht="12.8" hidden="false" customHeight="true" outlineLevel="0" collapsed="false"/>
    <row r="1044851" customFormat="false" ht="12.8" hidden="false" customHeight="true" outlineLevel="0" collapsed="false"/>
    <row r="1044852" customFormat="false" ht="12.8" hidden="false" customHeight="true" outlineLevel="0" collapsed="false"/>
    <row r="1044853" customFormat="false" ht="12.8" hidden="false" customHeight="true" outlineLevel="0" collapsed="false"/>
    <row r="1044854" customFormat="false" ht="12.8" hidden="false" customHeight="true" outlineLevel="0" collapsed="false"/>
    <row r="1044855" customFormat="false" ht="12.8" hidden="false" customHeight="true" outlineLevel="0" collapsed="false"/>
    <row r="1044856" customFormat="false" ht="12.8" hidden="false" customHeight="true" outlineLevel="0" collapsed="false"/>
    <row r="1044857" customFormat="false" ht="12.8" hidden="false" customHeight="true" outlineLevel="0" collapsed="false"/>
    <row r="1044858" customFormat="false" ht="12.8" hidden="false" customHeight="true" outlineLevel="0" collapsed="false"/>
    <row r="1044859" customFormat="false" ht="12.8" hidden="false" customHeight="true" outlineLevel="0" collapsed="false"/>
    <row r="1044860" customFormat="false" ht="12.8" hidden="false" customHeight="true" outlineLevel="0" collapsed="false"/>
    <row r="1044861" customFormat="false" ht="12.8" hidden="false" customHeight="true" outlineLevel="0" collapsed="false"/>
    <row r="1044862" customFormat="false" ht="12.8" hidden="false" customHeight="true" outlineLevel="0" collapsed="false"/>
    <row r="1044863" customFormat="false" ht="12.8" hidden="false" customHeight="true" outlineLevel="0" collapsed="false"/>
    <row r="1044864" customFormat="false" ht="12.8" hidden="false" customHeight="true" outlineLevel="0" collapsed="false"/>
    <row r="1044865" customFormat="false" ht="12.8" hidden="false" customHeight="true" outlineLevel="0" collapsed="false"/>
    <row r="1044866" customFormat="false" ht="12.8" hidden="false" customHeight="true" outlineLevel="0" collapsed="false"/>
    <row r="1044867" customFormat="false" ht="12.8" hidden="false" customHeight="true" outlineLevel="0" collapsed="false"/>
    <row r="1044868" customFormat="false" ht="12.8" hidden="false" customHeight="true" outlineLevel="0" collapsed="false"/>
    <row r="1044869" customFormat="false" ht="12.8" hidden="false" customHeight="true" outlineLevel="0" collapsed="false"/>
    <row r="1044870" customFormat="false" ht="12.8" hidden="false" customHeight="true" outlineLevel="0" collapsed="false"/>
    <row r="1044871" customFormat="false" ht="12.8" hidden="false" customHeight="true" outlineLevel="0" collapsed="false"/>
    <row r="1044872" customFormat="false" ht="12.8" hidden="false" customHeight="true" outlineLevel="0" collapsed="false"/>
    <row r="1044873" customFormat="false" ht="12.8" hidden="false" customHeight="true" outlineLevel="0" collapsed="false"/>
    <row r="1044874" customFormat="false" ht="12.8" hidden="false" customHeight="true" outlineLevel="0" collapsed="false"/>
    <row r="1044875" customFormat="false" ht="12.8" hidden="false" customHeight="true" outlineLevel="0" collapsed="false"/>
    <row r="1044876" customFormat="false" ht="12.8" hidden="false" customHeight="true" outlineLevel="0" collapsed="false"/>
    <row r="1044877" customFormat="false" ht="12.8" hidden="false" customHeight="true" outlineLevel="0" collapsed="false"/>
    <row r="1044878" customFormat="false" ht="12.8" hidden="false" customHeight="true" outlineLevel="0" collapsed="false"/>
    <row r="1044879" customFormat="false" ht="12.8" hidden="false" customHeight="true" outlineLevel="0" collapsed="false"/>
    <row r="1044880" customFormat="false" ht="12.8" hidden="false" customHeight="true" outlineLevel="0" collapsed="false"/>
    <row r="1044881" customFormat="false" ht="12.8" hidden="false" customHeight="true" outlineLevel="0" collapsed="false"/>
    <row r="1044882" customFormat="false" ht="12.8" hidden="false" customHeight="true" outlineLevel="0" collapsed="false"/>
    <row r="1044883" customFormat="false" ht="12.8" hidden="false" customHeight="true" outlineLevel="0" collapsed="false"/>
    <row r="1044884" customFormat="false" ht="12.8" hidden="false" customHeight="true" outlineLevel="0" collapsed="false"/>
    <row r="1044885" customFormat="false" ht="12.8" hidden="false" customHeight="true" outlineLevel="0" collapsed="false"/>
    <row r="1044886" customFormat="false" ht="12.8" hidden="false" customHeight="true" outlineLevel="0" collapsed="false"/>
    <row r="1044887" customFormat="false" ht="12.8" hidden="false" customHeight="true" outlineLevel="0" collapsed="false"/>
    <row r="1044888" customFormat="false" ht="12.8" hidden="false" customHeight="true" outlineLevel="0" collapsed="false"/>
    <row r="1044889" customFormat="false" ht="12.8" hidden="false" customHeight="true" outlineLevel="0" collapsed="false"/>
    <row r="1044890" customFormat="false" ht="12.8" hidden="false" customHeight="true" outlineLevel="0" collapsed="false"/>
    <row r="1044891" customFormat="false" ht="12.8" hidden="false" customHeight="true" outlineLevel="0" collapsed="false"/>
    <row r="1044892" customFormat="false" ht="12.8" hidden="false" customHeight="true" outlineLevel="0" collapsed="false"/>
    <row r="1044893" customFormat="false" ht="12.8" hidden="false" customHeight="true" outlineLevel="0" collapsed="false"/>
    <row r="1044894" customFormat="false" ht="12.8" hidden="false" customHeight="true" outlineLevel="0" collapsed="false"/>
    <row r="1044895" customFormat="false" ht="12.8" hidden="false" customHeight="true" outlineLevel="0" collapsed="false"/>
    <row r="1044896" customFormat="false" ht="12.8" hidden="false" customHeight="true" outlineLevel="0" collapsed="false"/>
    <row r="1044897" customFormat="false" ht="12.8" hidden="false" customHeight="true" outlineLevel="0" collapsed="false"/>
    <row r="1044898" customFormat="false" ht="12.8" hidden="false" customHeight="true" outlineLevel="0" collapsed="false"/>
    <row r="1044899" customFormat="false" ht="12.8" hidden="false" customHeight="true" outlineLevel="0" collapsed="false"/>
    <row r="1044900" customFormat="false" ht="12.8" hidden="false" customHeight="true" outlineLevel="0" collapsed="false"/>
    <row r="1044901" customFormat="false" ht="12.8" hidden="false" customHeight="true" outlineLevel="0" collapsed="false"/>
    <row r="1044902" customFormat="false" ht="12.8" hidden="false" customHeight="true" outlineLevel="0" collapsed="false"/>
    <row r="1044903" customFormat="false" ht="12.8" hidden="false" customHeight="true" outlineLevel="0" collapsed="false"/>
    <row r="1044904" customFormat="false" ht="12.8" hidden="false" customHeight="true" outlineLevel="0" collapsed="false"/>
    <row r="1044905" customFormat="false" ht="12.8" hidden="false" customHeight="true" outlineLevel="0" collapsed="false"/>
    <row r="1044906" customFormat="false" ht="12.8" hidden="false" customHeight="true" outlineLevel="0" collapsed="false"/>
    <row r="1044907" customFormat="false" ht="12.8" hidden="false" customHeight="true" outlineLevel="0" collapsed="false"/>
    <row r="1044908" customFormat="false" ht="12.8" hidden="false" customHeight="true" outlineLevel="0" collapsed="false"/>
    <row r="1044909" customFormat="false" ht="12.8" hidden="false" customHeight="true" outlineLevel="0" collapsed="false"/>
    <row r="1044910" customFormat="false" ht="12.8" hidden="false" customHeight="true" outlineLevel="0" collapsed="false"/>
    <row r="1044911" customFormat="false" ht="12.8" hidden="false" customHeight="true" outlineLevel="0" collapsed="false"/>
    <row r="1044912" customFormat="false" ht="12.8" hidden="false" customHeight="true" outlineLevel="0" collapsed="false"/>
    <row r="1044913" customFormat="false" ht="12.8" hidden="false" customHeight="true" outlineLevel="0" collapsed="false"/>
    <row r="1044914" customFormat="false" ht="12.8" hidden="false" customHeight="true" outlineLevel="0" collapsed="false"/>
    <row r="1044915" customFormat="false" ht="12.8" hidden="false" customHeight="true" outlineLevel="0" collapsed="false"/>
    <row r="1044916" customFormat="false" ht="12.8" hidden="false" customHeight="true" outlineLevel="0" collapsed="false"/>
    <row r="1044917" customFormat="false" ht="12.8" hidden="false" customHeight="true" outlineLevel="0" collapsed="false"/>
    <row r="1044918" customFormat="false" ht="12.8" hidden="false" customHeight="true" outlineLevel="0" collapsed="false"/>
    <row r="1044919" customFormat="false" ht="12.8" hidden="false" customHeight="true" outlineLevel="0" collapsed="false"/>
    <row r="1044920" customFormat="false" ht="12.8" hidden="false" customHeight="true" outlineLevel="0" collapsed="false"/>
    <row r="1044921" customFormat="false" ht="12.8" hidden="false" customHeight="true" outlineLevel="0" collapsed="false"/>
    <row r="1044922" customFormat="false" ht="12.8" hidden="false" customHeight="true" outlineLevel="0" collapsed="false"/>
    <row r="1044923" customFormat="false" ht="12.8" hidden="false" customHeight="true" outlineLevel="0" collapsed="false"/>
    <row r="1044924" customFormat="false" ht="12.8" hidden="false" customHeight="true" outlineLevel="0" collapsed="false"/>
    <row r="1044925" customFormat="false" ht="12.8" hidden="false" customHeight="true" outlineLevel="0" collapsed="false"/>
    <row r="1044926" customFormat="false" ht="12.8" hidden="false" customHeight="true" outlineLevel="0" collapsed="false"/>
    <row r="1044927" customFormat="false" ht="12.8" hidden="false" customHeight="true" outlineLevel="0" collapsed="false"/>
    <row r="1044928" customFormat="false" ht="12.8" hidden="false" customHeight="true" outlineLevel="0" collapsed="false"/>
    <row r="1044929" customFormat="false" ht="12.8" hidden="false" customHeight="true" outlineLevel="0" collapsed="false"/>
    <row r="1044930" customFormat="false" ht="12.8" hidden="false" customHeight="true" outlineLevel="0" collapsed="false"/>
    <row r="1044931" customFormat="false" ht="12.8" hidden="false" customHeight="true" outlineLevel="0" collapsed="false"/>
    <row r="1044932" customFormat="false" ht="12.8" hidden="false" customHeight="true" outlineLevel="0" collapsed="false"/>
    <row r="1044933" customFormat="false" ht="12.8" hidden="false" customHeight="true" outlineLevel="0" collapsed="false"/>
    <row r="1044934" customFormat="false" ht="12.8" hidden="false" customHeight="true" outlineLevel="0" collapsed="false"/>
    <row r="1044935" customFormat="false" ht="12.8" hidden="false" customHeight="true" outlineLevel="0" collapsed="false"/>
    <row r="1044936" customFormat="false" ht="12.8" hidden="false" customHeight="true" outlineLevel="0" collapsed="false"/>
    <row r="1044937" customFormat="false" ht="12.8" hidden="false" customHeight="true" outlineLevel="0" collapsed="false"/>
    <row r="1044938" customFormat="false" ht="12.8" hidden="false" customHeight="true" outlineLevel="0" collapsed="false"/>
    <row r="1044939" customFormat="false" ht="12.8" hidden="false" customHeight="true" outlineLevel="0" collapsed="false"/>
    <row r="1044940" customFormat="false" ht="12.8" hidden="false" customHeight="true" outlineLevel="0" collapsed="false"/>
    <row r="1044941" customFormat="false" ht="12.8" hidden="false" customHeight="true" outlineLevel="0" collapsed="false"/>
    <row r="1044942" customFormat="false" ht="12.8" hidden="false" customHeight="true" outlineLevel="0" collapsed="false"/>
    <row r="1044943" customFormat="false" ht="12.8" hidden="false" customHeight="true" outlineLevel="0" collapsed="false"/>
    <row r="1044944" customFormat="false" ht="12.8" hidden="false" customHeight="true" outlineLevel="0" collapsed="false"/>
    <row r="1044945" customFormat="false" ht="12.8" hidden="false" customHeight="true" outlineLevel="0" collapsed="false"/>
    <row r="1044946" customFormat="false" ht="12.8" hidden="false" customHeight="true" outlineLevel="0" collapsed="false"/>
    <row r="1044947" customFormat="false" ht="12.8" hidden="false" customHeight="true" outlineLevel="0" collapsed="false"/>
    <row r="1044948" customFormat="false" ht="12.8" hidden="false" customHeight="true" outlineLevel="0" collapsed="false"/>
    <row r="1044949" customFormat="false" ht="12.8" hidden="false" customHeight="true" outlineLevel="0" collapsed="false"/>
    <row r="1044950" customFormat="false" ht="12.8" hidden="false" customHeight="true" outlineLevel="0" collapsed="false"/>
    <row r="1044951" customFormat="false" ht="12.8" hidden="false" customHeight="true" outlineLevel="0" collapsed="false"/>
    <row r="1044952" customFormat="false" ht="12.8" hidden="false" customHeight="true" outlineLevel="0" collapsed="false"/>
    <row r="1044953" customFormat="false" ht="12.8" hidden="false" customHeight="true" outlineLevel="0" collapsed="false"/>
    <row r="1044954" customFormat="false" ht="12.8" hidden="false" customHeight="true" outlineLevel="0" collapsed="false"/>
    <row r="1044955" customFormat="false" ht="12.8" hidden="false" customHeight="true" outlineLevel="0" collapsed="false"/>
    <row r="1044956" customFormat="false" ht="12.8" hidden="false" customHeight="true" outlineLevel="0" collapsed="false"/>
    <row r="1044957" customFormat="false" ht="12.8" hidden="false" customHeight="true" outlineLevel="0" collapsed="false"/>
    <row r="1044958" customFormat="false" ht="12.8" hidden="false" customHeight="true" outlineLevel="0" collapsed="false"/>
    <row r="1044959" customFormat="false" ht="12.8" hidden="false" customHeight="true" outlineLevel="0" collapsed="false"/>
    <row r="1044960" customFormat="false" ht="12.8" hidden="false" customHeight="true" outlineLevel="0" collapsed="false"/>
    <row r="1044961" customFormat="false" ht="12.8" hidden="false" customHeight="true" outlineLevel="0" collapsed="false"/>
    <row r="1044962" customFormat="false" ht="12.8" hidden="false" customHeight="true" outlineLevel="0" collapsed="false"/>
    <row r="1044963" customFormat="false" ht="12.8" hidden="false" customHeight="true" outlineLevel="0" collapsed="false"/>
    <row r="1044964" customFormat="false" ht="12.8" hidden="false" customHeight="true" outlineLevel="0" collapsed="false"/>
    <row r="1044965" customFormat="false" ht="12.8" hidden="false" customHeight="true" outlineLevel="0" collapsed="false"/>
    <row r="1044966" customFormat="false" ht="12.8" hidden="false" customHeight="true" outlineLevel="0" collapsed="false"/>
    <row r="1044967" customFormat="false" ht="12.8" hidden="false" customHeight="true" outlineLevel="0" collapsed="false"/>
    <row r="1044968" customFormat="false" ht="12.8" hidden="false" customHeight="true" outlineLevel="0" collapsed="false"/>
    <row r="1044969" customFormat="false" ht="12.8" hidden="false" customHeight="true" outlineLevel="0" collapsed="false"/>
    <row r="1044970" customFormat="false" ht="12.8" hidden="false" customHeight="true" outlineLevel="0" collapsed="false"/>
    <row r="1044971" customFormat="false" ht="12.8" hidden="false" customHeight="true" outlineLevel="0" collapsed="false"/>
    <row r="1044972" customFormat="false" ht="12.8" hidden="false" customHeight="true" outlineLevel="0" collapsed="false"/>
    <row r="1044973" customFormat="false" ht="12.8" hidden="false" customHeight="true" outlineLevel="0" collapsed="false"/>
    <row r="1044974" customFormat="false" ht="12.8" hidden="false" customHeight="true" outlineLevel="0" collapsed="false"/>
    <row r="1044975" customFormat="false" ht="12.8" hidden="false" customHeight="true" outlineLevel="0" collapsed="false"/>
    <row r="1044976" customFormat="false" ht="12.8" hidden="false" customHeight="true" outlineLevel="0" collapsed="false"/>
    <row r="1044977" customFormat="false" ht="12.8" hidden="false" customHeight="true" outlineLevel="0" collapsed="false"/>
    <row r="1044978" customFormat="false" ht="12.8" hidden="false" customHeight="true" outlineLevel="0" collapsed="false"/>
    <row r="1044979" customFormat="false" ht="12.8" hidden="false" customHeight="true" outlineLevel="0" collapsed="false"/>
    <row r="1044980" customFormat="false" ht="12.8" hidden="false" customHeight="true" outlineLevel="0" collapsed="false"/>
    <row r="1044981" customFormat="false" ht="12.8" hidden="false" customHeight="true" outlineLevel="0" collapsed="false"/>
    <row r="1044982" customFormat="false" ht="12.8" hidden="false" customHeight="true" outlineLevel="0" collapsed="false"/>
    <row r="1044983" customFormat="false" ht="12.8" hidden="false" customHeight="true" outlineLevel="0" collapsed="false"/>
    <row r="1044984" customFormat="false" ht="12.8" hidden="false" customHeight="true" outlineLevel="0" collapsed="false"/>
    <row r="1044985" customFormat="false" ht="12.8" hidden="false" customHeight="true" outlineLevel="0" collapsed="false"/>
    <row r="1044986" customFormat="false" ht="12.8" hidden="false" customHeight="true" outlineLevel="0" collapsed="false"/>
    <row r="1044987" customFormat="false" ht="12.8" hidden="false" customHeight="true" outlineLevel="0" collapsed="false"/>
    <row r="1044988" customFormat="false" ht="12.8" hidden="false" customHeight="true" outlineLevel="0" collapsed="false"/>
    <row r="1044989" customFormat="false" ht="12.8" hidden="false" customHeight="true" outlineLevel="0" collapsed="false"/>
    <row r="1044990" customFormat="false" ht="12.8" hidden="false" customHeight="true" outlineLevel="0" collapsed="false"/>
    <row r="1044991" customFormat="false" ht="12.8" hidden="false" customHeight="true" outlineLevel="0" collapsed="false"/>
    <row r="1044992" customFormat="false" ht="12.8" hidden="false" customHeight="true" outlineLevel="0" collapsed="false"/>
    <row r="1044993" customFormat="false" ht="12.8" hidden="false" customHeight="true" outlineLevel="0" collapsed="false"/>
    <row r="1044994" customFormat="false" ht="12.8" hidden="false" customHeight="true" outlineLevel="0" collapsed="false"/>
    <row r="1044995" customFormat="false" ht="12.8" hidden="false" customHeight="true" outlineLevel="0" collapsed="false"/>
    <row r="1044996" customFormat="false" ht="12.8" hidden="false" customHeight="true" outlineLevel="0" collapsed="false"/>
    <row r="1044997" customFormat="false" ht="12.8" hidden="false" customHeight="true" outlineLevel="0" collapsed="false"/>
    <row r="1044998" customFormat="false" ht="12.8" hidden="false" customHeight="true" outlineLevel="0" collapsed="false"/>
    <row r="1044999" customFormat="false" ht="12.8" hidden="false" customHeight="true" outlineLevel="0" collapsed="false"/>
    <row r="1045000" customFormat="false" ht="12.8" hidden="false" customHeight="true" outlineLevel="0" collapsed="false"/>
    <row r="1045001" customFormat="false" ht="12.8" hidden="false" customHeight="true" outlineLevel="0" collapsed="false"/>
    <row r="1045002" customFormat="false" ht="12.8" hidden="false" customHeight="true" outlineLevel="0" collapsed="false"/>
    <row r="1045003" customFormat="false" ht="12.8" hidden="false" customHeight="true" outlineLevel="0" collapsed="false"/>
    <row r="1045004" customFormat="false" ht="12.8" hidden="false" customHeight="true" outlineLevel="0" collapsed="false"/>
    <row r="1045005" customFormat="false" ht="12.8" hidden="false" customHeight="true" outlineLevel="0" collapsed="false"/>
    <row r="1045006" customFormat="false" ht="12.8" hidden="false" customHeight="true" outlineLevel="0" collapsed="false"/>
    <row r="1045007" customFormat="false" ht="12.8" hidden="false" customHeight="true" outlineLevel="0" collapsed="false"/>
    <row r="1045008" customFormat="false" ht="12.8" hidden="false" customHeight="true" outlineLevel="0" collapsed="false"/>
    <row r="1045009" customFormat="false" ht="12.8" hidden="false" customHeight="true" outlineLevel="0" collapsed="false"/>
    <row r="1045010" customFormat="false" ht="12.8" hidden="false" customHeight="true" outlineLevel="0" collapsed="false"/>
    <row r="1045011" customFormat="false" ht="12.8" hidden="false" customHeight="true" outlineLevel="0" collapsed="false"/>
    <row r="1045012" customFormat="false" ht="12.8" hidden="false" customHeight="true" outlineLevel="0" collapsed="false"/>
    <row r="1045013" customFormat="false" ht="12.8" hidden="false" customHeight="true" outlineLevel="0" collapsed="false"/>
    <row r="1045014" customFormat="false" ht="12.8" hidden="false" customHeight="true" outlineLevel="0" collapsed="false"/>
    <row r="1045015" customFormat="false" ht="12.8" hidden="false" customHeight="true" outlineLevel="0" collapsed="false"/>
    <row r="1045016" customFormat="false" ht="12.8" hidden="false" customHeight="true" outlineLevel="0" collapsed="false"/>
    <row r="1045017" customFormat="false" ht="12.8" hidden="false" customHeight="true" outlineLevel="0" collapsed="false"/>
    <row r="1045018" customFormat="false" ht="12.8" hidden="false" customHeight="true" outlineLevel="0" collapsed="false"/>
    <row r="1045019" customFormat="false" ht="12.8" hidden="false" customHeight="true" outlineLevel="0" collapsed="false"/>
    <row r="1045020" customFormat="false" ht="12.8" hidden="false" customHeight="true" outlineLevel="0" collapsed="false"/>
    <row r="1045021" customFormat="false" ht="12.8" hidden="false" customHeight="true" outlineLevel="0" collapsed="false"/>
    <row r="1045022" customFormat="false" ht="12.8" hidden="false" customHeight="true" outlineLevel="0" collapsed="false"/>
    <row r="1045023" customFormat="false" ht="12.8" hidden="false" customHeight="true" outlineLevel="0" collapsed="false"/>
    <row r="1045024" customFormat="false" ht="12.8" hidden="false" customHeight="true" outlineLevel="0" collapsed="false"/>
    <row r="1045025" customFormat="false" ht="12.8" hidden="false" customHeight="true" outlineLevel="0" collapsed="false"/>
    <row r="1045026" customFormat="false" ht="12.8" hidden="false" customHeight="true" outlineLevel="0" collapsed="false"/>
    <row r="1045027" customFormat="false" ht="12.8" hidden="false" customHeight="true" outlineLevel="0" collapsed="false"/>
    <row r="1045028" customFormat="false" ht="12.8" hidden="false" customHeight="true" outlineLevel="0" collapsed="false"/>
    <row r="1045029" customFormat="false" ht="12.8" hidden="false" customHeight="true" outlineLevel="0" collapsed="false"/>
    <row r="1045030" customFormat="false" ht="12.8" hidden="false" customHeight="true" outlineLevel="0" collapsed="false"/>
    <row r="1045031" customFormat="false" ht="12.8" hidden="false" customHeight="true" outlineLevel="0" collapsed="false"/>
    <row r="1045032" customFormat="false" ht="12.8" hidden="false" customHeight="true" outlineLevel="0" collapsed="false"/>
    <row r="1045033" customFormat="false" ht="12.8" hidden="false" customHeight="true" outlineLevel="0" collapsed="false"/>
    <row r="1045034" customFormat="false" ht="12.8" hidden="false" customHeight="true" outlineLevel="0" collapsed="false"/>
    <row r="1045035" customFormat="false" ht="12.8" hidden="false" customHeight="true" outlineLevel="0" collapsed="false"/>
    <row r="1045036" customFormat="false" ht="12.8" hidden="false" customHeight="true" outlineLevel="0" collapsed="false"/>
    <row r="1045037" customFormat="false" ht="12.8" hidden="false" customHeight="true" outlineLevel="0" collapsed="false"/>
    <row r="1045038" customFormat="false" ht="12.8" hidden="false" customHeight="true" outlineLevel="0" collapsed="false"/>
    <row r="1045039" customFormat="false" ht="12.8" hidden="false" customHeight="true" outlineLevel="0" collapsed="false"/>
    <row r="1045040" customFormat="false" ht="12.8" hidden="false" customHeight="true" outlineLevel="0" collapsed="false"/>
    <row r="1045041" customFormat="false" ht="12.8" hidden="false" customHeight="true" outlineLevel="0" collapsed="false"/>
    <row r="1045042" customFormat="false" ht="12.8" hidden="false" customHeight="true" outlineLevel="0" collapsed="false"/>
    <row r="1045043" customFormat="false" ht="12.8" hidden="false" customHeight="true" outlineLevel="0" collapsed="false"/>
    <row r="1045044" customFormat="false" ht="12.8" hidden="false" customHeight="true" outlineLevel="0" collapsed="false"/>
    <row r="1045045" customFormat="false" ht="12.8" hidden="false" customHeight="true" outlineLevel="0" collapsed="false"/>
    <row r="1045046" customFormat="false" ht="12.8" hidden="false" customHeight="true" outlineLevel="0" collapsed="false"/>
    <row r="1045047" customFormat="false" ht="12.8" hidden="false" customHeight="true" outlineLevel="0" collapsed="false"/>
    <row r="1045048" customFormat="false" ht="12.8" hidden="false" customHeight="true" outlineLevel="0" collapsed="false"/>
    <row r="1045049" customFormat="false" ht="12.8" hidden="false" customHeight="true" outlineLevel="0" collapsed="false"/>
    <row r="1045050" customFormat="false" ht="12.8" hidden="false" customHeight="true" outlineLevel="0" collapsed="false"/>
    <row r="1045051" customFormat="false" ht="12.8" hidden="false" customHeight="true" outlineLevel="0" collapsed="false"/>
    <row r="1045052" customFormat="false" ht="12.8" hidden="false" customHeight="true" outlineLevel="0" collapsed="false"/>
    <row r="1045053" customFormat="false" ht="12.8" hidden="false" customHeight="true" outlineLevel="0" collapsed="false"/>
    <row r="1045054" customFormat="false" ht="12.8" hidden="false" customHeight="true" outlineLevel="0" collapsed="false"/>
    <row r="1045055" customFormat="false" ht="12.8" hidden="false" customHeight="true" outlineLevel="0" collapsed="false"/>
    <row r="1045056" customFormat="false" ht="12.8" hidden="false" customHeight="true" outlineLevel="0" collapsed="false"/>
    <row r="1045057" customFormat="false" ht="12.8" hidden="false" customHeight="true" outlineLevel="0" collapsed="false"/>
    <row r="1045058" customFormat="false" ht="12.8" hidden="false" customHeight="true" outlineLevel="0" collapsed="false"/>
    <row r="1045059" customFormat="false" ht="12.8" hidden="false" customHeight="true" outlineLevel="0" collapsed="false"/>
    <row r="1045060" customFormat="false" ht="12.8" hidden="false" customHeight="true" outlineLevel="0" collapsed="false"/>
    <row r="1045061" customFormat="false" ht="12.8" hidden="false" customHeight="true" outlineLevel="0" collapsed="false"/>
    <row r="1045062" customFormat="false" ht="12.8" hidden="false" customHeight="true" outlineLevel="0" collapsed="false"/>
    <row r="1045063" customFormat="false" ht="12.8" hidden="false" customHeight="true" outlineLevel="0" collapsed="false"/>
    <row r="1045064" customFormat="false" ht="12.8" hidden="false" customHeight="true" outlineLevel="0" collapsed="false"/>
    <row r="1045065" customFormat="false" ht="12.8" hidden="false" customHeight="true" outlineLevel="0" collapsed="false"/>
    <row r="1045066" customFormat="false" ht="12.8" hidden="false" customHeight="true" outlineLevel="0" collapsed="false"/>
    <row r="1045067" customFormat="false" ht="12.8" hidden="false" customHeight="true" outlineLevel="0" collapsed="false"/>
    <row r="1045068" customFormat="false" ht="12.8" hidden="false" customHeight="true" outlineLevel="0" collapsed="false"/>
    <row r="1045069" customFormat="false" ht="12.8" hidden="false" customHeight="true" outlineLevel="0" collapsed="false"/>
    <row r="1045070" customFormat="false" ht="12.8" hidden="false" customHeight="true" outlineLevel="0" collapsed="false"/>
    <row r="1045071" customFormat="false" ht="12.8" hidden="false" customHeight="true" outlineLevel="0" collapsed="false"/>
    <row r="1045072" customFormat="false" ht="12.8" hidden="false" customHeight="true" outlineLevel="0" collapsed="false"/>
    <row r="1045073" customFormat="false" ht="12.8" hidden="false" customHeight="true" outlineLevel="0" collapsed="false"/>
    <row r="1045074" customFormat="false" ht="12.8" hidden="false" customHeight="true" outlineLevel="0" collapsed="false"/>
    <row r="1045075" customFormat="false" ht="12.8" hidden="false" customHeight="true" outlineLevel="0" collapsed="false"/>
    <row r="1045076" customFormat="false" ht="12.8" hidden="false" customHeight="true" outlineLevel="0" collapsed="false"/>
    <row r="1045077" customFormat="false" ht="12.8" hidden="false" customHeight="true" outlineLevel="0" collapsed="false"/>
    <row r="1045078" customFormat="false" ht="12.8" hidden="false" customHeight="true" outlineLevel="0" collapsed="false"/>
    <row r="1045079" customFormat="false" ht="12.8" hidden="false" customHeight="true" outlineLevel="0" collapsed="false"/>
    <row r="1045080" customFormat="false" ht="12.8" hidden="false" customHeight="true" outlineLevel="0" collapsed="false"/>
    <row r="1045081" customFormat="false" ht="12.8" hidden="false" customHeight="true" outlineLevel="0" collapsed="false"/>
    <row r="1045082" customFormat="false" ht="12.8" hidden="false" customHeight="true" outlineLevel="0" collapsed="false"/>
    <row r="1045083" customFormat="false" ht="12.8" hidden="false" customHeight="true" outlineLevel="0" collapsed="false"/>
    <row r="1045084" customFormat="false" ht="12.8" hidden="false" customHeight="true" outlineLevel="0" collapsed="false"/>
    <row r="1045085" customFormat="false" ht="12.8" hidden="false" customHeight="true" outlineLevel="0" collapsed="false"/>
    <row r="1045086" customFormat="false" ht="12.8" hidden="false" customHeight="true" outlineLevel="0" collapsed="false"/>
    <row r="1045087" customFormat="false" ht="12.8" hidden="false" customHeight="true" outlineLevel="0" collapsed="false"/>
    <row r="1045088" customFormat="false" ht="12.8" hidden="false" customHeight="true" outlineLevel="0" collapsed="false"/>
    <row r="1045089" customFormat="false" ht="12.8" hidden="false" customHeight="true" outlineLevel="0" collapsed="false"/>
    <row r="1045090" customFormat="false" ht="12.8" hidden="false" customHeight="true" outlineLevel="0" collapsed="false"/>
    <row r="1045091" customFormat="false" ht="12.8" hidden="false" customHeight="true" outlineLevel="0" collapsed="false"/>
    <row r="1045092" customFormat="false" ht="12.8" hidden="false" customHeight="true" outlineLevel="0" collapsed="false"/>
    <row r="1045093" customFormat="false" ht="12.8" hidden="false" customHeight="true" outlineLevel="0" collapsed="false"/>
    <row r="1045094" customFormat="false" ht="12.8" hidden="false" customHeight="true" outlineLevel="0" collapsed="false"/>
    <row r="1045095" customFormat="false" ht="12.8" hidden="false" customHeight="true" outlineLevel="0" collapsed="false"/>
    <row r="1045096" customFormat="false" ht="12.8" hidden="false" customHeight="true" outlineLevel="0" collapsed="false"/>
    <row r="1045097" customFormat="false" ht="12.8" hidden="false" customHeight="true" outlineLevel="0" collapsed="false"/>
    <row r="1045098" customFormat="false" ht="12.8" hidden="false" customHeight="true" outlineLevel="0" collapsed="false"/>
    <row r="1045099" customFormat="false" ht="12.8" hidden="false" customHeight="true" outlineLevel="0" collapsed="false"/>
    <row r="1045100" customFormat="false" ht="12.8" hidden="false" customHeight="true" outlineLevel="0" collapsed="false"/>
    <row r="1045101" customFormat="false" ht="12.8" hidden="false" customHeight="true" outlineLevel="0" collapsed="false"/>
    <row r="1045102" customFormat="false" ht="12.8" hidden="false" customHeight="true" outlineLevel="0" collapsed="false"/>
    <row r="1045103" customFormat="false" ht="12.8" hidden="false" customHeight="true" outlineLevel="0" collapsed="false"/>
    <row r="1045104" customFormat="false" ht="12.8" hidden="false" customHeight="true" outlineLevel="0" collapsed="false"/>
    <row r="1045105" customFormat="false" ht="12.8" hidden="false" customHeight="true" outlineLevel="0" collapsed="false"/>
    <row r="1045106" customFormat="false" ht="12.8" hidden="false" customHeight="true" outlineLevel="0" collapsed="false"/>
    <row r="1045107" customFormat="false" ht="12.8" hidden="false" customHeight="true" outlineLevel="0" collapsed="false"/>
    <row r="1045108" customFormat="false" ht="12.8" hidden="false" customHeight="true" outlineLevel="0" collapsed="false"/>
    <row r="1045109" customFormat="false" ht="12.8" hidden="false" customHeight="true" outlineLevel="0" collapsed="false"/>
    <row r="1045110" customFormat="false" ht="12.8" hidden="false" customHeight="true" outlineLevel="0" collapsed="false"/>
    <row r="1045111" customFormat="false" ht="12.8" hidden="false" customHeight="true" outlineLevel="0" collapsed="false"/>
    <row r="1045112" customFormat="false" ht="12.8" hidden="false" customHeight="true" outlineLevel="0" collapsed="false"/>
    <row r="1045113" customFormat="false" ht="12.8" hidden="false" customHeight="true" outlineLevel="0" collapsed="false"/>
    <row r="1045114" customFormat="false" ht="12.8" hidden="false" customHeight="true" outlineLevel="0" collapsed="false"/>
    <row r="1045115" customFormat="false" ht="12.8" hidden="false" customHeight="true" outlineLevel="0" collapsed="false"/>
    <row r="1045116" customFormat="false" ht="12.8" hidden="false" customHeight="true" outlineLevel="0" collapsed="false"/>
    <row r="1045117" customFormat="false" ht="12.8" hidden="false" customHeight="true" outlineLevel="0" collapsed="false"/>
    <row r="1045118" customFormat="false" ht="12.8" hidden="false" customHeight="true" outlineLevel="0" collapsed="false"/>
    <row r="1045119" customFormat="false" ht="12.8" hidden="false" customHeight="true" outlineLevel="0" collapsed="false"/>
    <row r="1045120" customFormat="false" ht="12.8" hidden="false" customHeight="true" outlineLevel="0" collapsed="false"/>
    <row r="1045121" customFormat="false" ht="12.8" hidden="false" customHeight="true" outlineLevel="0" collapsed="false"/>
    <row r="1045122" customFormat="false" ht="12.8" hidden="false" customHeight="true" outlineLevel="0" collapsed="false"/>
    <row r="1045123" customFormat="false" ht="12.8" hidden="false" customHeight="true" outlineLevel="0" collapsed="false"/>
    <row r="1045124" customFormat="false" ht="12.8" hidden="false" customHeight="true" outlineLevel="0" collapsed="false"/>
    <row r="1045125" customFormat="false" ht="12.8" hidden="false" customHeight="true" outlineLevel="0" collapsed="false"/>
    <row r="1045126" customFormat="false" ht="12.8" hidden="false" customHeight="true" outlineLevel="0" collapsed="false"/>
    <row r="1045127" customFormat="false" ht="12.8" hidden="false" customHeight="true" outlineLevel="0" collapsed="false"/>
    <row r="1045128" customFormat="false" ht="12.8" hidden="false" customHeight="true" outlineLevel="0" collapsed="false"/>
    <row r="1045129" customFormat="false" ht="12.8" hidden="false" customHeight="true" outlineLevel="0" collapsed="false"/>
    <row r="1045130" customFormat="false" ht="12.8" hidden="false" customHeight="true" outlineLevel="0" collapsed="false"/>
    <row r="1045131" customFormat="false" ht="12.8" hidden="false" customHeight="true" outlineLevel="0" collapsed="false"/>
    <row r="1045132" customFormat="false" ht="12.8" hidden="false" customHeight="true" outlineLevel="0" collapsed="false"/>
    <row r="1045133" customFormat="false" ht="12.8" hidden="false" customHeight="true" outlineLevel="0" collapsed="false"/>
    <row r="1045134" customFormat="false" ht="12.8" hidden="false" customHeight="true" outlineLevel="0" collapsed="false"/>
    <row r="1045135" customFormat="false" ht="12.8" hidden="false" customHeight="true" outlineLevel="0" collapsed="false"/>
    <row r="1045136" customFormat="false" ht="12.8" hidden="false" customHeight="true" outlineLevel="0" collapsed="false"/>
    <row r="1045137" customFormat="false" ht="12.8" hidden="false" customHeight="true" outlineLevel="0" collapsed="false"/>
    <row r="1045138" customFormat="false" ht="12.8" hidden="false" customHeight="true" outlineLevel="0" collapsed="false"/>
    <row r="1045139" customFormat="false" ht="12.8" hidden="false" customHeight="true" outlineLevel="0" collapsed="false"/>
    <row r="1045140" customFormat="false" ht="12.8" hidden="false" customHeight="true" outlineLevel="0" collapsed="false"/>
    <row r="1045141" customFormat="false" ht="12.8" hidden="false" customHeight="true" outlineLevel="0" collapsed="false"/>
    <row r="1045142" customFormat="false" ht="12.8" hidden="false" customHeight="true" outlineLevel="0" collapsed="false"/>
    <row r="1045143" customFormat="false" ht="12.8" hidden="false" customHeight="true" outlineLevel="0" collapsed="false"/>
    <row r="1045144" customFormat="false" ht="12.8" hidden="false" customHeight="true" outlineLevel="0" collapsed="false"/>
    <row r="1045145" customFormat="false" ht="12.8" hidden="false" customHeight="true" outlineLevel="0" collapsed="false"/>
    <row r="1045146" customFormat="false" ht="12.8" hidden="false" customHeight="true" outlineLevel="0" collapsed="false"/>
    <row r="1045147" customFormat="false" ht="12.8" hidden="false" customHeight="true" outlineLevel="0" collapsed="false"/>
    <row r="1045148" customFormat="false" ht="12.8" hidden="false" customHeight="true" outlineLevel="0" collapsed="false"/>
    <row r="1045149" customFormat="false" ht="12.8" hidden="false" customHeight="true" outlineLevel="0" collapsed="false"/>
    <row r="1045150" customFormat="false" ht="12.8" hidden="false" customHeight="true" outlineLevel="0" collapsed="false"/>
    <row r="1045151" customFormat="false" ht="12.8" hidden="false" customHeight="true" outlineLevel="0" collapsed="false"/>
    <row r="1045152" customFormat="false" ht="12.8" hidden="false" customHeight="true" outlineLevel="0" collapsed="false"/>
    <row r="1045153" customFormat="false" ht="12.8" hidden="false" customHeight="true" outlineLevel="0" collapsed="false"/>
    <row r="1045154" customFormat="false" ht="12.8" hidden="false" customHeight="true" outlineLevel="0" collapsed="false"/>
    <row r="1045155" customFormat="false" ht="12.8" hidden="false" customHeight="true" outlineLevel="0" collapsed="false"/>
    <row r="1045156" customFormat="false" ht="12.8" hidden="false" customHeight="true" outlineLevel="0" collapsed="false"/>
    <row r="1045157" customFormat="false" ht="12.8" hidden="false" customHeight="true" outlineLevel="0" collapsed="false"/>
    <row r="1045158" customFormat="false" ht="12.8" hidden="false" customHeight="true" outlineLevel="0" collapsed="false"/>
    <row r="1045159" customFormat="false" ht="12.8" hidden="false" customHeight="true" outlineLevel="0" collapsed="false"/>
    <row r="1045160" customFormat="false" ht="12.8" hidden="false" customHeight="true" outlineLevel="0" collapsed="false"/>
    <row r="1045161" customFormat="false" ht="12.8" hidden="false" customHeight="true" outlineLevel="0" collapsed="false"/>
    <row r="1045162" customFormat="false" ht="12.8" hidden="false" customHeight="true" outlineLevel="0" collapsed="false"/>
    <row r="1045163" customFormat="false" ht="12.8" hidden="false" customHeight="true" outlineLevel="0" collapsed="false"/>
    <row r="1045164" customFormat="false" ht="12.8" hidden="false" customHeight="true" outlineLevel="0" collapsed="false"/>
    <row r="1045165" customFormat="false" ht="12.8" hidden="false" customHeight="true" outlineLevel="0" collapsed="false"/>
    <row r="1045166" customFormat="false" ht="12.8" hidden="false" customHeight="true" outlineLevel="0" collapsed="false"/>
    <row r="1045167" customFormat="false" ht="12.8" hidden="false" customHeight="true" outlineLevel="0" collapsed="false"/>
    <row r="1045168" customFormat="false" ht="12.8" hidden="false" customHeight="true" outlineLevel="0" collapsed="false"/>
    <row r="1045169" customFormat="false" ht="12.8" hidden="false" customHeight="true" outlineLevel="0" collapsed="false"/>
    <row r="1045170" customFormat="false" ht="12.8" hidden="false" customHeight="true" outlineLevel="0" collapsed="false"/>
    <row r="1045171" customFormat="false" ht="12.8" hidden="false" customHeight="true" outlineLevel="0" collapsed="false"/>
    <row r="1045172" customFormat="false" ht="12.8" hidden="false" customHeight="true" outlineLevel="0" collapsed="false"/>
    <row r="1045173" customFormat="false" ht="12.8" hidden="false" customHeight="true" outlineLevel="0" collapsed="false"/>
    <row r="1045174" customFormat="false" ht="12.8" hidden="false" customHeight="true" outlineLevel="0" collapsed="false"/>
    <row r="1045175" customFormat="false" ht="12.8" hidden="false" customHeight="true" outlineLevel="0" collapsed="false"/>
    <row r="1045176" customFormat="false" ht="12.8" hidden="false" customHeight="true" outlineLevel="0" collapsed="false"/>
    <row r="1045177" customFormat="false" ht="12.8" hidden="false" customHeight="true" outlineLevel="0" collapsed="false"/>
    <row r="1045178" customFormat="false" ht="12.8" hidden="false" customHeight="true" outlineLevel="0" collapsed="false"/>
    <row r="1045179" customFormat="false" ht="12.8" hidden="false" customHeight="true" outlineLevel="0" collapsed="false"/>
    <row r="1045180" customFormat="false" ht="12.8" hidden="false" customHeight="true" outlineLevel="0" collapsed="false"/>
    <row r="1045181" customFormat="false" ht="12.8" hidden="false" customHeight="true" outlineLevel="0" collapsed="false"/>
    <row r="1045182" customFormat="false" ht="12.8" hidden="false" customHeight="true" outlineLevel="0" collapsed="false"/>
    <row r="1045183" customFormat="false" ht="12.8" hidden="false" customHeight="true" outlineLevel="0" collapsed="false"/>
    <row r="1045184" customFormat="false" ht="12.8" hidden="false" customHeight="true" outlineLevel="0" collapsed="false"/>
    <row r="1045185" customFormat="false" ht="12.8" hidden="false" customHeight="true" outlineLevel="0" collapsed="false"/>
    <row r="1045186" customFormat="false" ht="12.8" hidden="false" customHeight="true" outlineLevel="0" collapsed="false"/>
    <row r="1045187" customFormat="false" ht="12.8" hidden="false" customHeight="true" outlineLevel="0" collapsed="false"/>
    <row r="1045188" customFormat="false" ht="12.8" hidden="false" customHeight="true" outlineLevel="0" collapsed="false"/>
    <row r="1045189" customFormat="false" ht="12.8" hidden="false" customHeight="true" outlineLevel="0" collapsed="false"/>
    <row r="1045190" customFormat="false" ht="12.8" hidden="false" customHeight="true" outlineLevel="0" collapsed="false"/>
    <row r="1045191" customFormat="false" ht="12.8" hidden="false" customHeight="true" outlineLevel="0" collapsed="false"/>
    <row r="1045192" customFormat="false" ht="12.8" hidden="false" customHeight="true" outlineLevel="0" collapsed="false"/>
    <row r="1045193" customFormat="false" ht="12.8" hidden="false" customHeight="true" outlineLevel="0" collapsed="false"/>
    <row r="1045194" customFormat="false" ht="12.8" hidden="false" customHeight="true" outlineLevel="0" collapsed="false"/>
    <row r="1045195" customFormat="false" ht="12.8" hidden="false" customHeight="true" outlineLevel="0" collapsed="false"/>
    <row r="1045196" customFormat="false" ht="12.8" hidden="false" customHeight="true" outlineLevel="0" collapsed="false"/>
    <row r="1045197" customFormat="false" ht="12.8" hidden="false" customHeight="true" outlineLevel="0" collapsed="false"/>
    <row r="1045198" customFormat="false" ht="12.8" hidden="false" customHeight="true" outlineLevel="0" collapsed="false"/>
    <row r="1045199" customFormat="false" ht="12.8" hidden="false" customHeight="true" outlineLevel="0" collapsed="false"/>
    <row r="1045200" customFormat="false" ht="12.8" hidden="false" customHeight="true" outlineLevel="0" collapsed="false"/>
    <row r="1045201" customFormat="false" ht="12.8" hidden="false" customHeight="true" outlineLevel="0" collapsed="false"/>
    <row r="1045202" customFormat="false" ht="12.8" hidden="false" customHeight="true" outlineLevel="0" collapsed="false"/>
    <row r="1045203" customFormat="false" ht="12.8" hidden="false" customHeight="true" outlineLevel="0" collapsed="false"/>
    <row r="1045204" customFormat="false" ht="12.8" hidden="false" customHeight="true" outlineLevel="0" collapsed="false"/>
    <row r="1045205" customFormat="false" ht="12.8" hidden="false" customHeight="true" outlineLevel="0" collapsed="false"/>
    <row r="1045206" customFormat="false" ht="12.8" hidden="false" customHeight="true" outlineLevel="0" collapsed="false"/>
    <row r="1045207" customFormat="false" ht="12.8" hidden="false" customHeight="true" outlineLevel="0" collapsed="false"/>
    <row r="1045208" customFormat="false" ht="12.8" hidden="false" customHeight="true" outlineLevel="0" collapsed="false"/>
    <row r="1045209" customFormat="false" ht="12.8" hidden="false" customHeight="true" outlineLevel="0" collapsed="false"/>
    <row r="1045210" customFormat="false" ht="12.8" hidden="false" customHeight="true" outlineLevel="0" collapsed="false"/>
    <row r="1045211" customFormat="false" ht="12.8" hidden="false" customHeight="true" outlineLevel="0" collapsed="false"/>
    <row r="1045212" customFormat="false" ht="12.8" hidden="false" customHeight="true" outlineLevel="0" collapsed="false"/>
    <row r="1045213" customFormat="false" ht="12.8" hidden="false" customHeight="true" outlineLevel="0" collapsed="false"/>
    <row r="1045214" customFormat="false" ht="12.8" hidden="false" customHeight="true" outlineLevel="0" collapsed="false"/>
    <row r="1045215" customFormat="false" ht="12.8" hidden="false" customHeight="true" outlineLevel="0" collapsed="false"/>
    <row r="1045216" customFormat="false" ht="12.8" hidden="false" customHeight="true" outlineLevel="0" collapsed="false"/>
    <row r="1045217" customFormat="false" ht="12.8" hidden="false" customHeight="true" outlineLevel="0" collapsed="false"/>
    <row r="1045218" customFormat="false" ht="12.8" hidden="false" customHeight="true" outlineLevel="0" collapsed="false"/>
    <row r="1045219" customFormat="false" ht="12.8" hidden="false" customHeight="true" outlineLevel="0" collapsed="false"/>
    <row r="1045220" customFormat="false" ht="12.8" hidden="false" customHeight="true" outlineLevel="0" collapsed="false"/>
    <row r="1045221" customFormat="false" ht="12.8" hidden="false" customHeight="true" outlineLevel="0" collapsed="false"/>
    <row r="1045222" customFormat="false" ht="12.8" hidden="false" customHeight="true" outlineLevel="0" collapsed="false"/>
    <row r="1045223" customFormat="false" ht="12.8" hidden="false" customHeight="true" outlineLevel="0" collapsed="false"/>
    <row r="1045224" customFormat="false" ht="12.8" hidden="false" customHeight="true" outlineLevel="0" collapsed="false"/>
    <row r="1045225" customFormat="false" ht="12.8" hidden="false" customHeight="true" outlineLevel="0" collapsed="false"/>
    <row r="1045226" customFormat="false" ht="12.8" hidden="false" customHeight="true" outlineLevel="0" collapsed="false"/>
    <row r="1045227" customFormat="false" ht="12.8" hidden="false" customHeight="true" outlineLevel="0" collapsed="false"/>
    <row r="1045228" customFormat="false" ht="12.8" hidden="false" customHeight="true" outlineLevel="0" collapsed="false"/>
    <row r="1045229" customFormat="false" ht="12.8" hidden="false" customHeight="true" outlineLevel="0" collapsed="false"/>
    <row r="1045230" customFormat="false" ht="12.8" hidden="false" customHeight="true" outlineLevel="0" collapsed="false"/>
    <row r="1045231" customFormat="false" ht="12.8" hidden="false" customHeight="true" outlineLevel="0" collapsed="false"/>
    <row r="1045232" customFormat="false" ht="12.8" hidden="false" customHeight="true" outlineLevel="0" collapsed="false"/>
    <row r="1045233" customFormat="false" ht="12.8" hidden="false" customHeight="true" outlineLevel="0" collapsed="false"/>
    <row r="1045234" customFormat="false" ht="12.8" hidden="false" customHeight="true" outlineLevel="0" collapsed="false"/>
    <row r="1045235" customFormat="false" ht="12.8" hidden="false" customHeight="true" outlineLevel="0" collapsed="false"/>
    <row r="1045236" customFormat="false" ht="12.8" hidden="false" customHeight="true" outlineLevel="0" collapsed="false"/>
    <row r="1045237" customFormat="false" ht="12.8" hidden="false" customHeight="true" outlineLevel="0" collapsed="false"/>
    <row r="1045238" customFormat="false" ht="12.8" hidden="false" customHeight="true" outlineLevel="0" collapsed="false"/>
    <row r="1045239" customFormat="false" ht="12.8" hidden="false" customHeight="true" outlineLevel="0" collapsed="false"/>
    <row r="1045240" customFormat="false" ht="12.8" hidden="false" customHeight="true" outlineLevel="0" collapsed="false"/>
    <row r="1045241" customFormat="false" ht="12.8" hidden="false" customHeight="true" outlineLevel="0" collapsed="false"/>
    <row r="1045242" customFormat="false" ht="12.8" hidden="false" customHeight="true" outlineLevel="0" collapsed="false"/>
    <row r="1045243" customFormat="false" ht="12.8" hidden="false" customHeight="true" outlineLevel="0" collapsed="false"/>
    <row r="1045244" customFormat="false" ht="12.8" hidden="false" customHeight="true" outlineLevel="0" collapsed="false"/>
    <row r="1045245" customFormat="false" ht="12.8" hidden="false" customHeight="true" outlineLevel="0" collapsed="false"/>
    <row r="1045246" customFormat="false" ht="12.8" hidden="false" customHeight="true" outlineLevel="0" collapsed="false"/>
    <row r="1045247" customFormat="false" ht="12.8" hidden="false" customHeight="true" outlineLevel="0" collapsed="false"/>
    <row r="1045248" customFormat="false" ht="12.8" hidden="false" customHeight="true" outlineLevel="0" collapsed="false"/>
    <row r="1045249" customFormat="false" ht="12.8" hidden="false" customHeight="true" outlineLevel="0" collapsed="false"/>
    <row r="1045250" customFormat="false" ht="12.8" hidden="false" customHeight="true" outlineLevel="0" collapsed="false"/>
    <row r="1045251" customFormat="false" ht="12.8" hidden="false" customHeight="true" outlineLevel="0" collapsed="false"/>
    <row r="1045252" customFormat="false" ht="12.8" hidden="false" customHeight="true" outlineLevel="0" collapsed="false"/>
    <row r="1045253" customFormat="false" ht="12.8" hidden="false" customHeight="true" outlineLevel="0" collapsed="false"/>
    <row r="1045254" customFormat="false" ht="12.8" hidden="false" customHeight="true" outlineLevel="0" collapsed="false"/>
    <row r="1045255" customFormat="false" ht="12.8" hidden="false" customHeight="true" outlineLevel="0" collapsed="false"/>
    <row r="1045256" customFormat="false" ht="12.8" hidden="false" customHeight="true" outlineLevel="0" collapsed="false"/>
    <row r="1045257" customFormat="false" ht="12.8" hidden="false" customHeight="true" outlineLevel="0" collapsed="false"/>
    <row r="1045258" customFormat="false" ht="12.8" hidden="false" customHeight="true" outlineLevel="0" collapsed="false"/>
    <row r="1045259" customFormat="false" ht="12.8" hidden="false" customHeight="true" outlineLevel="0" collapsed="false"/>
    <row r="1045260" customFormat="false" ht="12.8" hidden="false" customHeight="true" outlineLevel="0" collapsed="false"/>
    <row r="1045261" customFormat="false" ht="12.8" hidden="false" customHeight="true" outlineLevel="0" collapsed="false"/>
    <row r="1045262" customFormat="false" ht="12.8" hidden="false" customHeight="true" outlineLevel="0" collapsed="false"/>
    <row r="1045263" customFormat="false" ht="12.8" hidden="false" customHeight="true" outlineLevel="0" collapsed="false"/>
    <row r="1045264" customFormat="false" ht="12.8" hidden="false" customHeight="true" outlineLevel="0" collapsed="false"/>
    <row r="1045265" customFormat="false" ht="12.8" hidden="false" customHeight="true" outlineLevel="0" collapsed="false"/>
    <row r="1045266" customFormat="false" ht="12.8" hidden="false" customHeight="true" outlineLevel="0" collapsed="false"/>
    <row r="1045267" customFormat="false" ht="12.8" hidden="false" customHeight="true" outlineLevel="0" collapsed="false"/>
    <row r="1045268" customFormat="false" ht="12.8" hidden="false" customHeight="true" outlineLevel="0" collapsed="false"/>
    <row r="1045269" customFormat="false" ht="12.8" hidden="false" customHeight="true" outlineLevel="0" collapsed="false"/>
    <row r="1045270" customFormat="false" ht="12.8" hidden="false" customHeight="true" outlineLevel="0" collapsed="false"/>
    <row r="1045271" customFormat="false" ht="12.8" hidden="false" customHeight="true" outlineLevel="0" collapsed="false"/>
    <row r="1045272" customFormat="false" ht="12.8" hidden="false" customHeight="true" outlineLevel="0" collapsed="false"/>
    <row r="1045273" customFormat="false" ht="12.8" hidden="false" customHeight="true" outlineLevel="0" collapsed="false"/>
    <row r="1045274" customFormat="false" ht="12.8" hidden="false" customHeight="true" outlineLevel="0" collapsed="false"/>
    <row r="1045275" customFormat="false" ht="12.8" hidden="false" customHeight="true" outlineLevel="0" collapsed="false"/>
    <row r="1045276" customFormat="false" ht="12.8" hidden="false" customHeight="true" outlineLevel="0" collapsed="false"/>
    <row r="1045277" customFormat="false" ht="12.8" hidden="false" customHeight="true" outlineLevel="0" collapsed="false"/>
    <row r="1045278" customFormat="false" ht="12.8" hidden="false" customHeight="true" outlineLevel="0" collapsed="false"/>
    <row r="1045279" customFormat="false" ht="12.8" hidden="false" customHeight="true" outlineLevel="0" collapsed="false"/>
    <row r="1045280" customFormat="false" ht="12.8" hidden="false" customHeight="true" outlineLevel="0" collapsed="false"/>
    <row r="1045281" customFormat="false" ht="12.8" hidden="false" customHeight="true" outlineLevel="0" collapsed="false"/>
    <row r="1045282" customFormat="false" ht="12.8" hidden="false" customHeight="true" outlineLevel="0" collapsed="false"/>
    <row r="1045283" customFormat="false" ht="12.8" hidden="false" customHeight="true" outlineLevel="0" collapsed="false"/>
    <row r="1045284" customFormat="false" ht="12.8" hidden="false" customHeight="true" outlineLevel="0" collapsed="false"/>
    <row r="1045285" customFormat="false" ht="12.8" hidden="false" customHeight="true" outlineLevel="0" collapsed="false"/>
    <row r="1045286" customFormat="false" ht="12.8" hidden="false" customHeight="true" outlineLevel="0" collapsed="false"/>
    <row r="1045287" customFormat="false" ht="12.8" hidden="false" customHeight="true" outlineLevel="0" collapsed="false"/>
    <row r="1045288" customFormat="false" ht="12.8" hidden="false" customHeight="true" outlineLevel="0" collapsed="false"/>
    <row r="1045289" customFormat="false" ht="12.8" hidden="false" customHeight="true" outlineLevel="0" collapsed="false"/>
    <row r="1045290" customFormat="false" ht="12.8" hidden="false" customHeight="true" outlineLevel="0" collapsed="false"/>
    <row r="1045291" customFormat="false" ht="12.8" hidden="false" customHeight="true" outlineLevel="0" collapsed="false"/>
    <row r="1045292" customFormat="false" ht="12.8" hidden="false" customHeight="true" outlineLevel="0" collapsed="false"/>
    <row r="1045293" customFormat="false" ht="12.8" hidden="false" customHeight="true" outlineLevel="0" collapsed="false"/>
    <row r="1045294" customFormat="false" ht="12.8" hidden="false" customHeight="true" outlineLevel="0" collapsed="false"/>
    <row r="1045295" customFormat="false" ht="12.8" hidden="false" customHeight="true" outlineLevel="0" collapsed="false"/>
    <row r="1045296" customFormat="false" ht="12.8" hidden="false" customHeight="true" outlineLevel="0" collapsed="false"/>
    <row r="1045297" customFormat="false" ht="12.8" hidden="false" customHeight="true" outlineLevel="0" collapsed="false"/>
    <row r="1045298" customFormat="false" ht="12.8" hidden="false" customHeight="true" outlineLevel="0" collapsed="false"/>
    <row r="1045299" customFormat="false" ht="12.8" hidden="false" customHeight="true" outlineLevel="0" collapsed="false"/>
    <row r="1045300" customFormat="false" ht="12.8" hidden="false" customHeight="true" outlineLevel="0" collapsed="false"/>
    <row r="1045301" customFormat="false" ht="12.8" hidden="false" customHeight="true" outlineLevel="0" collapsed="false"/>
    <row r="1045302" customFormat="false" ht="12.8" hidden="false" customHeight="true" outlineLevel="0" collapsed="false"/>
    <row r="1045303" customFormat="false" ht="12.8" hidden="false" customHeight="true" outlineLevel="0" collapsed="false"/>
    <row r="1045304" customFormat="false" ht="12.8" hidden="false" customHeight="true" outlineLevel="0" collapsed="false"/>
    <row r="1045305" customFormat="false" ht="12.8" hidden="false" customHeight="true" outlineLevel="0" collapsed="false"/>
    <row r="1045306" customFormat="false" ht="12.8" hidden="false" customHeight="true" outlineLevel="0" collapsed="false"/>
    <row r="1045307" customFormat="false" ht="12.8" hidden="false" customHeight="true" outlineLevel="0" collapsed="false"/>
    <row r="1045308" customFormat="false" ht="12.8" hidden="false" customHeight="true" outlineLevel="0" collapsed="false"/>
    <row r="1045309" customFormat="false" ht="12.8" hidden="false" customHeight="true" outlineLevel="0" collapsed="false"/>
    <row r="1045310" customFormat="false" ht="12.8" hidden="false" customHeight="true" outlineLevel="0" collapsed="false"/>
    <row r="1045311" customFormat="false" ht="12.8" hidden="false" customHeight="true" outlineLevel="0" collapsed="false"/>
    <row r="1045312" customFormat="false" ht="12.8" hidden="false" customHeight="true" outlineLevel="0" collapsed="false"/>
    <row r="1045313" customFormat="false" ht="12.8" hidden="false" customHeight="true" outlineLevel="0" collapsed="false"/>
    <row r="1045314" customFormat="false" ht="12.8" hidden="false" customHeight="true" outlineLevel="0" collapsed="false"/>
    <row r="1045315" customFormat="false" ht="12.8" hidden="false" customHeight="true" outlineLevel="0" collapsed="false"/>
    <row r="1045316" customFormat="false" ht="12.8" hidden="false" customHeight="true" outlineLevel="0" collapsed="false"/>
    <row r="1045317" customFormat="false" ht="12.8" hidden="false" customHeight="true" outlineLevel="0" collapsed="false"/>
    <row r="1045318" customFormat="false" ht="12.8" hidden="false" customHeight="true" outlineLevel="0" collapsed="false"/>
    <row r="1045319" customFormat="false" ht="12.8" hidden="false" customHeight="true" outlineLevel="0" collapsed="false"/>
    <row r="1045320" customFormat="false" ht="12.8" hidden="false" customHeight="true" outlineLevel="0" collapsed="false"/>
    <row r="1045321" customFormat="false" ht="12.8" hidden="false" customHeight="true" outlineLevel="0" collapsed="false"/>
    <row r="1045322" customFormat="false" ht="12.8" hidden="false" customHeight="true" outlineLevel="0" collapsed="false"/>
    <row r="1045323" customFormat="false" ht="12.8" hidden="false" customHeight="true" outlineLevel="0" collapsed="false"/>
    <row r="1045324" customFormat="false" ht="12.8" hidden="false" customHeight="true" outlineLevel="0" collapsed="false"/>
    <row r="1045325" customFormat="false" ht="12.8" hidden="false" customHeight="true" outlineLevel="0" collapsed="false"/>
    <row r="1045326" customFormat="false" ht="12.8" hidden="false" customHeight="true" outlineLevel="0" collapsed="false"/>
    <row r="1045327" customFormat="false" ht="12.8" hidden="false" customHeight="true" outlineLevel="0" collapsed="false"/>
    <row r="1045328" customFormat="false" ht="12.8" hidden="false" customHeight="true" outlineLevel="0" collapsed="false"/>
    <row r="1045329" customFormat="false" ht="12.8" hidden="false" customHeight="true" outlineLevel="0" collapsed="false"/>
    <row r="1045330" customFormat="false" ht="12.8" hidden="false" customHeight="true" outlineLevel="0" collapsed="false"/>
    <row r="1045331" customFormat="false" ht="12.8" hidden="false" customHeight="true" outlineLevel="0" collapsed="false"/>
    <row r="1045332" customFormat="false" ht="12.8" hidden="false" customHeight="true" outlineLevel="0" collapsed="false"/>
    <row r="1045333" customFormat="false" ht="12.8" hidden="false" customHeight="true" outlineLevel="0" collapsed="false"/>
    <row r="1045334" customFormat="false" ht="12.8" hidden="false" customHeight="true" outlineLevel="0" collapsed="false"/>
    <row r="1045335" customFormat="false" ht="12.8" hidden="false" customHeight="true" outlineLevel="0" collapsed="false"/>
    <row r="1045336" customFormat="false" ht="12.8" hidden="false" customHeight="true" outlineLevel="0" collapsed="false"/>
    <row r="1045337" customFormat="false" ht="12.8" hidden="false" customHeight="true" outlineLevel="0" collapsed="false"/>
    <row r="1045338" customFormat="false" ht="12.8" hidden="false" customHeight="true" outlineLevel="0" collapsed="false"/>
    <row r="1045339" customFormat="false" ht="12.8" hidden="false" customHeight="true" outlineLevel="0" collapsed="false"/>
    <row r="1045340" customFormat="false" ht="12.8" hidden="false" customHeight="true" outlineLevel="0" collapsed="false"/>
    <row r="1045341" customFormat="false" ht="12.8" hidden="false" customHeight="true" outlineLevel="0" collapsed="false"/>
    <row r="1045342" customFormat="false" ht="12.8" hidden="false" customHeight="true" outlineLevel="0" collapsed="false"/>
    <row r="1045343" customFormat="false" ht="12.8" hidden="false" customHeight="true" outlineLevel="0" collapsed="false"/>
    <row r="1045344" customFormat="false" ht="12.8" hidden="false" customHeight="true" outlineLevel="0" collapsed="false"/>
    <row r="1045345" customFormat="false" ht="12.8" hidden="false" customHeight="true" outlineLevel="0" collapsed="false"/>
    <row r="1045346" customFormat="false" ht="12.8" hidden="false" customHeight="true" outlineLevel="0" collapsed="false"/>
    <row r="1045347" customFormat="false" ht="12.8" hidden="false" customHeight="true" outlineLevel="0" collapsed="false"/>
    <row r="1045348" customFormat="false" ht="12.8" hidden="false" customHeight="true" outlineLevel="0" collapsed="false"/>
    <row r="1045349" customFormat="false" ht="12.8" hidden="false" customHeight="true" outlineLevel="0" collapsed="false"/>
    <row r="1045350" customFormat="false" ht="12.8" hidden="false" customHeight="true" outlineLevel="0" collapsed="false"/>
    <row r="1045351" customFormat="false" ht="12.8" hidden="false" customHeight="true" outlineLevel="0" collapsed="false"/>
    <row r="1045352" customFormat="false" ht="12.8" hidden="false" customHeight="true" outlineLevel="0" collapsed="false"/>
    <row r="1045353" customFormat="false" ht="12.8" hidden="false" customHeight="true" outlineLevel="0" collapsed="false"/>
    <row r="1045354" customFormat="false" ht="12.8" hidden="false" customHeight="true" outlineLevel="0" collapsed="false"/>
    <row r="1045355" customFormat="false" ht="12.8" hidden="false" customHeight="true" outlineLevel="0" collapsed="false"/>
    <row r="1045356" customFormat="false" ht="12.8" hidden="false" customHeight="true" outlineLevel="0" collapsed="false"/>
    <row r="1045357" customFormat="false" ht="12.8" hidden="false" customHeight="true" outlineLevel="0" collapsed="false"/>
    <row r="1045358" customFormat="false" ht="12.8" hidden="false" customHeight="true" outlineLevel="0" collapsed="false"/>
    <row r="1045359" customFormat="false" ht="12.8" hidden="false" customHeight="true" outlineLevel="0" collapsed="false"/>
    <row r="1045360" customFormat="false" ht="12.8" hidden="false" customHeight="true" outlineLevel="0" collapsed="false"/>
    <row r="1045361" customFormat="false" ht="12.8" hidden="false" customHeight="true" outlineLevel="0" collapsed="false"/>
    <row r="1045362" customFormat="false" ht="12.8" hidden="false" customHeight="true" outlineLevel="0" collapsed="false"/>
    <row r="1045363" customFormat="false" ht="12.8" hidden="false" customHeight="true" outlineLevel="0" collapsed="false"/>
    <row r="1045364" customFormat="false" ht="12.8" hidden="false" customHeight="true" outlineLevel="0" collapsed="false"/>
    <row r="1045365" customFormat="false" ht="12.8" hidden="false" customHeight="true" outlineLevel="0" collapsed="false"/>
    <row r="1045366" customFormat="false" ht="12.8" hidden="false" customHeight="true" outlineLevel="0" collapsed="false"/>
    <row r="1045367" customFormat="false" ht="12.8" hidden="false" customHeight="true" outlineLevel="0" collapsed="false"/>
    <row r="1045368" customFormat="false" ht="12.8" hidden="false" customHeight="true" outlineLevel="0" collapsed="false"/>
    <row r="1045369" customFormat="false" ht="12.8" hidden="false" customHeight="true" outlineLevel="0" collapsed="false"/>
    <row r="1045370" customFormat="false" ht="12.8" hidden="false" customHeight="true" outlineLevel="0" collapsed="false"/>
    <row r="1045371" customFormat="false" ht="12.8" hidden="false" customHeight="true" outlineLevel="0" collapsed="false"/>
    <row r="1045372" customFormat="false" ht="12.8" hidden="false" customHeight="true" outlineLevel="0" collapsed="false"/>
    <row r="1045373" customFormat="false" ht="12.8" hidden="false" customHeight="true" outlineLevel="0" collapsed="false"/>
    <row r="1045374" customFormat="false" ht="12.8" hidden="false" customHeight="true" outlineLevel="0" collapsed="false"/>
    <row r="1045375" customFormat="false" ht="12.8" hidden="false" customHeight="true" outlineLevel="0" collapsed="false"/>
    <row r="1045376" customFormat="false" ht="12.8" hidden="false" customHeight="true" outlineLevel="0" collapsed="false"/>
    <row r="1045377" customFormat="false" ht="12.8" hidden="false" customHeight="true" outlineLevel="0" collapsed="false"/>
    <row r="1045378" customFormat="false" ht="12.8" hidden="false" customHeight="true" outlineLevel="0" collapsed="false"/>
    <row r="1045379" customFormat="false" ht="12.8" hidden="false" customHeight="true" outlineLevel="0" collapsed="false"/>
    <row r="1045380" customFormat="false" ht="12.8" hidden="false" customHeight="true" outlineLevel="0" collapsed="false"/>
    <row r="1045381" customFormat="false" ht="12.8" hidden="false" customHeight="true" outlineLevel="0" collapsed="false"/>
    <row r="1045382" customFormat="false" ht="12.8" hidden="false" customHeight="true" outlineLevel="0" collapsed="false"/>
    <row r="1045383" customFormat="false" ht="12.8" hidden="false" customHeight="true" outlineLevel="0" collapsed="false"/>
    <row r="1045384" customFormat="false" ht="12.8" hidden="false" customHeight="true" outlineLevel="0" collapsed="false"/>
    <row r="1045385" customFormat="false" ht="12.8" hidden="false" customHeight="true" outlineLevel="0" collapsed="false"/>
    <row r="1045386" customFormat="false" ht="12.8" hidden="false" customHeight="true" outlineLevel="0" collapsed="false"/>
    <row r="1045387" customFormat="false" ht="12.8" hidden="false" customHeight="true" outlineLevel="0" collapsed="false"/>
    <row r="1045388" customFormat="false" ht="12.8" hidden="false" customHeight="true" outlineLevel="0" collapsed="false"/>
    <row r="1045389" customFormat="false" ht="12.8" hidden="false" customHeight="true" outlineLevel="0" collapsed="false"/>
    <row r="1045390" customFormat="false" ht="12.8" hidden="false" customHeight="true" outlineLevel="0" collapsed="false"/>
    <row r="1045391" customFormat="false" ht="12.8" hidden="false" customHeight="true" outlineLevel="0" collapsed="false"/>
    <row r="1045392" customFormat="false" ht="12.8" hidden="false" customHeight="true" outlineLevel="0" collapsed="false"/>
    <row r="1045393" customFormat="false" ht="12.8" hidden="false" customHeight="true" outlineLevel="0" collapsed="false"/>
    <row r="1045394" customFormat="false" ht="12.8" hidden="false" customHeight="true" outlineLevel="0" collapsed="false"/>
    <row r="1045395" customFormat="false" ht="12.8" hidden="false" customHeight="true" outlineLevel="0" collapsed="false"/>
    <row r="1045396" customFormat="false" ht="12.8" hidden="false" customHeight="true" outlineLevel="0" collapsed="false"/>
    <row r="1045397" customFormat="false" ht="12.8" hidden="false" customHeight="true" outlineLevel="0" collapsed="false"/>
    <row r="1045398" customFormat="false" ht="12.8" hidden="false" customHeight="true" outlineLevel="0" collapsed="false"/>
    <row r="1045399" customFormat="false" ht="12.8" hidden="false" customHeight="true" outlineLevel="0" collapsed="false"/>
    <row r="1045400" customFormat="false" ht="12.8" hidden="false" customHeight="true" outlineLevel="0" collapsed="false"/>
    <row r="1045401" customFormat="false" ht="12.8" hidden="false" customHeight="true" outlineLevel="0" collapsed="false"/>
    <row r="1045402" customFormat="false" ht="12.8" hidden="false" customHeight="true" outlineLevel="0" collapsed="false"/>
    <row r="1045403" customFormat="false" ht="12.8" hidden="false" customHeight="true" outlineLevel="0" collapsed="false"/>
    <row r="1045404" customFormat="false" ht="12.8" hidden="false" customHeight="true" outlineLevel="0" collapsed="false"/>
    <row r="1045405" customFormat="false" ht="12.8" hidden="false" customHeight="true" outlineLevel="0" collapsed="false"/>
    <row r="1045406" customFormat="false" ht="12.8" hidden="false" customHeight="true" outlineLevel="0" collapsed="false"/>
    <row r="1045407" customFormat="false" ht="12.8" hidden="false" customHeight="true" outlineLevel="0" collapsed="false"/>
    <row r="1045408" customFormat="false" ht="12.8" hidden="false" customHeight="true" outlineLevel="0" collapsed="false"/>
    <row r="1045409" customFormat="false" ht="12.8" hidden="false" customHeight="true" outlineLevel="0" collapsed="false"/>
    <row r="1045410" customFormat="false" ht="12.8" hidden="false" customHeight="true" outlineLevel="0" collapsed="false"/>
    <row r="1045411" customFormat="false" ht="12.8" hidden="false" customHeight="true" outlineLevel="0" collapsed="false"/>
    <row r="1045412" customFormat="false" ht="12.8" hidden="false" customHeight="true" outlineLevel="0" collapsed="false"/>
    <row r="1045413" customFormat="false" ht="12.8" hidden="false" customHeight="true" outlineLevel="0" collapsed="false"/>
    <row r="1045414" customFormat="false" ht="12.8" hidden="false" customHeight="true" outlineLevel="0" collapsed="false"/>
    <row r="1045415" customFormat="false" ht="12.8" hidden="false" customHeight="true" outlineLevel="0" collapsed="false"/>
    <row r="1045416" customFormat="false" ht="12.8" hidden="false" customHeight="true" outlineLevel="0" collapsed="false"/>
    <row r="1045417" customFormat="false" ht="12.8" hidden="false" customHeight="true" outlineLevel="0" collapsed="false"/>
    <row r="1045418" customFormat="false" ht="12.8" hidden="false" customHeight="true" outlineLevel="0" collapsed="false"/>
    <row r="1045419" customFormat="false" ht="12.8" hidden="false" customHeight="true" outlineLevel="0" collapsed="false"/>
    <row r="1045420" customFormat="false" ht="12.8" hidden="false" customHeight="true" outlineLevel="0" collapsed="false"/>
    <row r="1045421" customFormat="false" ht="12.8" hidden="false" customHeight="true" outlineLevel="0" collapsed="false"/>
    <row r="1045422" customFormat="false" ht="12.8" hidden="false" customHeight="true" outlineLevel="0" collapsed="false"/>
    <row r="1045423" customFormat="false" ht="12.8" hidden="false" customHeight="true" outlineLevel="0" collapsed="false"/>
    <row r="1045424" customFormat="false" ht="12.8" hidden="false" customHeight="true" outlineLevel="0" collapsed="false"/>
    <row r="1045425" customFormat="false" ht="12.8" hidden="false" customHeight="true" outlineLevel="0" collapsed="false"/>
    <row r="1045426" customFormat="false" ht="12.8" hidden="false" customHeight="true" outlineLevel="0" collapsed="false"/>
    <row r="1045427" customFormat="false" ht="12.8" hidden="false" customHeight="true" outlineLevel="0" collapsed="false"/>
    <row r="1045428" customFormat="false" ht="12.8" hidden="false" customHeight="true" outlineLevel="0" collapsed="false"/>
    <row r="1045429" customFormat="false" ht="12.8" hidden="false" customHeight="true" outlineLevel="0" collapsed="false"/>
    <row r="1045430" customFormat="false" ht="12.8" hidden="false" customHeight="true" outlineLevel="0" collapsed="false"/>
    <row r="1045431" customFormat="false" ht="12.8" hidden="false" customHeight="true" outlineLevel="0" collapsed="false"/>
    <row r="1045432" customFormat="false" ht="12.8" hidden="false" customHeight="true" outlineLevel="0" collapsed="false"/>
    <row r="1045433" customFormat="false" ht="12.8" hidden="false" customHeight="true" outlineLevel="0" collapsed="false"/>
    <row r="1045434" customFormat="false" ht="12.8" hidden="false" customHeight="true" outlineLevel="0" collapsed="false"/>
    <row r="1045435" customFormat="false" ht="12.8" hidden="false" customHeight="true" outlineLevel="0" collapsed="false"/>
    <row r="1045436" customFormat="false" ht="12.8" hidden="false" customHeight="true" outlineLevel="0" collapsed="false"/>
    <row r="1045437" customFormat="false" ht="12.8" hidden="false" customHeight="true" outlineLevel="0" collapsed="false"/>
    <row r="1045438" customFormat="false" ht="12.8" hidden="false" customHeight="true" outlineLevel="0" collapsed="false"/>
    <row r="1045439" customFormat="false" ht="12.8" hidden="false" customHeight="true" outlineLevel="0" collapsed="false"/>
    <row r="1045440" customFormat="false" ht="12.8" hidden="false" customHeight="true" outlineLevel="0" collapsed="false"/>
    <row r="1045441" customFormat="false" ht="12.8" hidden="false" customHeight="true" outlineLevel="0" collapsed="false"/>
    <row r="1045442" customFormat="false" ht="12.8" hidden="false" customHeight="true" outlineLevel="0" collapsed="false"/>
    <row r="1045443" customFormat="false" ht="12.8" hidden="false" customHeight="true" outlineLevel="0" collapsed="false"/>
    <row r="1045444" customFormat="false" ht="12.8" hidden="false" customHeight="true" outlineLevel="0" collapsed="false"/>
    <row r="1045445" customFormat="false" ht="12.8" hidden="false" customHeight="true" outlineLevel="0" collapsed="false"/>
    <row r="1045446" customFormat="false" ht="12.8" hidden="false" customHeight="true" outlineLevel="0" collapsed="false"/>
    <row r="1045447" customFormat="false" ht="12.8" hidden="false" customHeight="true" outlineLevel="0" collapsed="false"/>
    <row r="1045448" customFormat="false" ht="12.8" hidden="false" customHeight="true" outlineLevel="0" collapsed="false"/>
    <row r="1045449" customFormat="false" ht="12.8" hidden="false" customHeight="true" outlineLevel="0" collapsed="false"/>
    <row r="1045450" customFormat="false" ht="12.8" hidden="false" customHeight="true" outlineLevel="0" collapsed="false"/>
    <row r="1045451" customFormat="false" ht="12.8" hidden="false" customHeight="true" outlineLevel="0" collapsed="false"/>
    <row r="1045452" customFormat="false" ht="12.8" hidden="false" customHeight="true" outlineLevel="0" collapsed="false"/>
    <row r="1045453" customFormat="false" ht="12.8" hidden="false" customHeight="true" outlineLevel="0" collapsed="false"/>
    <row r="1045454" customFormat="false" ht="12.8" hidden="false" customHeight="true" outlineLevel="0" collapsed="false"/>
    <row r="1045455" customFormat="false" ht="12.8" hidden="false" customHeight="true" outlineLevel="0" collapsed="false"/>
    <row r="1045456" customFormat="false" ht="12.8" hidden="false" customHeight="true" outlineLevel="0" collapsed="false"/>
    <row r="1045457" customFormat="false" ht="12.8" hidden="false" customHeight="true" outlineLevel="0" collapsed="false"/>
    <row r="1045458" customFormat="false" ht="12.8" hidden="false" customHeight="true" outlineLevel="0" collapsed="false"/>
    <row r="1045459" customFormat="false" ht="12.8" hidden="false" customHeight="true" outlineLevel="0" collapsed="false"/>
    <row r="1045460" customFormat="false" ht="12.8" hidden="false" customHeight="true" outlineLevel="0" collapsed="false"/>
    <row r="1045461" customFormat="false" ht="12.8" hidden="false" customHeight="true" outlineLevel="0" collapsed="false"/>
    <row r="1045462" customFormat="false" ht="12.8" hidden="false" customHeight="true" outlineLevel="0" collapsed="false"/>
    <row r="1045463" customFormat="false" ht="12.8" hidden="false" customHeight="true" outlineLevel="0" collapsed="false"/>
    <row r="1045464" customFormat="false" ht="12.8" hidden="false" customHeight="true" outlineLevel="0" collapsed="false"/>
    <row r="1045465" customFormat="false" ht="12.8" hidden="false" customHeight="true" outlineLevel="0" collapsed="false"/>
    <row r="1045466" customFormat="false" ht="12.8" hidden="false" customHeight="true" outlineLevel="0" collapsed="false"/>
    <row r="1045467" customFormat="false" ht="12.8" hidden="false" customHeight="true" outlineLevel="0" collapsed="false"/>
    <row r="1045468" customFormat="false" ht="12.8" hidden="false" customHeight="true" outlineLevel="0" collapsed="false"/>
    <row r="1045469" customFormat="false" ht="12.8" hidden="false" customHeight="true" outlineLevel="0" collapsed="false"/>
    <row r="1045470" customFormat="false" ht="12.8" hidden="false" customHeight="true" outlineLevel="0" collapsed="false"/>
    <row r="1045471" customFormat="false" ht="12.8" hidden="false" customHeight="true" outlineLevel="0" collapsed="false"/>
    <row r="1045472" customFormat="false" ht="12.8" hidden="false" customHeight="true" outlineLevel="0" collapsed="false"/>
    <row r="1045473" customFormat="false" ht="12.8" hidden="false" customHeight="true" outlineLevel="0" collapsed="false"/>
    <row r="1045474" customFormat="false" ht="12.8" hidden="false" customHeight="true" outlineLevel="0" collapsed="false"/>
    <row r="1045475" customFormat="false" ht="12.8" hidden="false" customHeight="true" outlineLevel="0" collapsed="false"/>
    <row r="1045476" customFormat="false" ht="12.8" hidden="false" customHeight="true" outlineLevel="0" collapsed="false"/>
    <row r="1045477" customFormat="false" ht="12.8" hidden="false" customHeight="true" outlineLevel="0" collapsed="false"/>
    <row r="1045478" customFormat="false" ht="12.8" hidden="false" customHeight="true" outlineLevel="0" collapsed="false"/>
    <row r="1045479" customFormat="false" ht="12.8" hidden="false" customHeight="true" outlineLevel="0" collapsed="false"/>
    <row r="1045480" customFormat="false" ht="12.8" hidden="false" customHeight="true" outlineLevel="0" collapsed="false"/>
    <row r="1045481" customFormat="false" ht="12.8" hidden="false" customHeight="true" outlineLevel="0" collapsed="false"/>
    <row r="1045482" customFormat="false" ht="12.8" hidden="false" customHeight="true" outlineLevel="0" collapsed="false"/>
    <row r="1045483" customFormat="false" ht="12.8" hidden="false" customHeight="true" outlineLevel="0" collapsed="false"/>
    <row r="1045484" customFormat="false" ht="12.8" hidden="false" customHeight="true" outlineLevel="0" collapsed="false"/>
    <row r="1045485" customFormat="false" ht="12.8" hidden="false" customHeight="true" outlineLevel="0" collapsed="false"/>
    <row r="1045486" customFormat="false" ht="12.8" hidden="false" customHeight="true" outlineLevel="0" collapsed="false"/>
    <row r="1045487" customFormat="false" ht="12.8" hidden="false" customHeight="true" outlineLevel="0" collapsed="false"/>
    <row r="1045488" customFormat="false" ht="12.8" hidden="false" customHeight="true" outlineLevel="0" collapsed="false"/>
    <row r="1045489" customFormat="false" ht="12.8" hidden="false" customHeight="true" outlineLevel="0" collapsed="false"/>
    <row r="1045490" customFormat="false" ht="12.8" hidden="false" customHeight="true" outlineLevel="0" collapsed="false"/>
    <row r="1045491" customFormat="false" ht="12.8" hidden="false" customHeight="true" outlineLevel="0" collapsed="false"/>
    <row r="1045492" customFormat="false" ht="12.8" hidden="false" customHeight="true" outlineLevel="0" collapsed="false"/>
    <row r="1045493" customFormat="false" ht="12.8" hidden="false" customHeight="true" outlineLevel="0" collapsed="false"/>
    <row r="1045494" customFormat="false" ht="12.8" hidden="false" customHeight="true" outlineLevel="0" collapsed="false"/>
    <row r="1045495" customFormat="false" ht="12.8" hidden="false" customHeight="true" outlineLevel="0" collapsed="false"/>
    <row r="1045496" customFormat="false" ht="12.8" hidden="false" customHeight="true" outlineLevel="0" collapsed="false"/>
    <row r="1045497" customFormat="false" ht="12.8" hidden="false" customHeight="true" outlineLevel="0" collapsed="false"/>
    <row r="1045498" customFormat="false" ht="12.8" hidden="false" customHeight="true" outlineLevel="0" collapsed="false"/>
    <row r="1045499" customFormat="false" ht="12.8" hidden="false" customHeight="true" outlineLevel="0" collapsed="false"/>
    <row r="1045500" customFormat="false" ht="12.8" hidden="false" customHeight="true" outlineLevel="0" collapsed="false"/>
    <row r="1045501" customFormat="false" ht="12.8" hidden="false" customHeight="true" outlineLevel="0" collapsed="false"/>
    <row r="1045502" customFormat="false" ht="12.8" hidden="false" customHeight="true" outlineLevel="0" collapsed="false"/>
    <row r="1045503" customFormat="false" ht="12.8" hidden="false" customHeight="true" outlineLevel="0" collapsed="false"/>
    <row r="1045504" customFormat="false" ht="12.8" hidden="false" customHeight="true" outlineLevel="0" collapsed="false"/>
    <row r="1045505" customFormat="false" ht="12.8" hidden="false" customHeight="true" outlineLevel="0" collapsed="false"/>
    <row r="1045506" customFormat="false" ht="12.8" hidden="false" customHeight="true" outlineLevel="0" collapsed="false"/>
    <row r="1045507" customFormat="false" ht="12.8" hidden="false" customHeight="true" outlineLevel="0" collapsed="false"/>
    <row r="1045508" customFormat="false" ht="12.8" hidden="false" customHeight="true" outlineLevel="0" collapsed="false"/>
    <row r="1045509" customFormat="false" ht="12.8" hidden="false" customHeight="true" outlineLevel="0" collapsed="false"/>
    <row r="1045510" customFormat="false" ht="12.8" hidden="false" customHeight="true" outlineLevel="0" collapsed="false"/>
    <row r="1045511" customFormat="false" ht="12.8" hidden="false" customHeight="true" outlineLevel="0" collapsed="false"/>
    <row r="1045512" customFormat="false" ht="12.8" hidden="false" customHeight="true" outlineLevel="0" collapsed="false"/>
    <row r="1045513" customFormat="false" ht="12.8" hidden="false" customHeight="true" outlineLevel="0" collapsed="false"/>
    <row r="1045514" customFormat="false" ht="12.8" hidden="false" customHeight="true" outlineLevel="0" collapsed="false"/>
    <row r="1045515" customFormat="false" ht="12.8" hidden="false" customHeight="true" outlineLevel="0" collapsed="false"/>
    <row r="1045516" customFormat="false" ht="12.8" hidden="false" customHeight="true" outlineLevel="0" collapsed="false"/>
    <row r="1045517" customFormat="false" ht="12.8" hidden="false" customHeight="true" outlineLevel="0" collapsed="false"/>
    <row r="1045518" customFormat="false" ht="12.8" hidden="false" customHeight="true" outlineLevel="0" collapsed="false"/>
    <row r="1045519" customFormat="false" ht="12.8" hidden="false" customHeight="true" outlineLevel="0" collapsed="false"/>
    <row r="1045520" customFormat="false" ht="12.8" hidden="false" customHeight="true" outlineLevel="0" collapsed="false"/>
    <row r="1045521" customFormat="false" ht="12.8" hidden="false" customHeight="true" outlineLevel="0" collapsed="false"/>
    <row r="1045522" customFormat="false" ht="12.8" hidden="false" customHeight="true" outlineLevel="0" collapsed="false"/>
    <row r="1045523" customFormat="false" ht="12.8" hidden="false" customHeight="true" outlineLevel="0" collapsed="false"/>
    <row r="1045524" customFormat="false" ht="12.8" hidden="false" customHeight="true" outlineLevel="0" collapsed="false"/>
    <row r="1045525" customFormat="false" ht="12.8" hidden="false" customHeight="true" outlineLevel="0" collapsed="false"/>
    <row r="1045526" customFormat="false" ht="12.8" hidden="false" customHeight="true" outlineLevel="0" collapsed="false"/>
    <row r="1045527" customFormat="false" ht="12.8" hidden="false" customHeight="true" outlineLevel="0" collapsed="false"/>
    <row r="1045528" customFormat="false" ht="12.8" hidden="false" customHeight="true" outlineLevel="0" collapsed="false"/>
    <row r="1045529" customFormat="false" ht="12.8" hidden="false" customHeight="true" outlineLevel="0" collapsed="false"/>
    <row r="1045530" customFormat="false" ht="12.8" hidden="false" customHeight="true" outlineLevel="0" collapsed="false"/>
    <row r="1045531" customFormat="false" ht="12.8" hidden="false" customHeight="true" outlineLevel="0" collapsed="false"/>
    <row r="1045532" customFormat="false" ht="12.8" hidden="false" customHeight="true" outlineLevel="0" collapsed="false"/>
    <row r="1045533" customFormat="false" ht="12.8" hidden="false" customHeight="true" outlineLevel="0" collapsed="false"/>
    <row r="1045534" customFormat="false" ht="12.8" hidden="false" customHeight="true" outlineLevel="0" collapsed="false"/>
    <row r="1045535" customFormat="false" ht="12.8" hidden="false" customHeight="true" outlineLevel="0" collapsed="false"/>
    <row r="1045536" customFormat="false" ht="12.8" hidden="false" customHeight="true" outlineLevel="0" collapsed="false"/>
    <row r="1045537" customFormat="false" ht="12.8" hidden="false" customHeight="true" outlineLevel="0" collapsed="false"/>
    <row r="1045538" customFormat="false" ht="12.8" hidden="false" customHeight="true" outlineLevel="0" collapsed="false"/>
    <row r="1045539" customFormat="false" ht="12.8" hidden="false" customHeight="true" outlineLevel="0" collapsed="false"/>
    <row r="1045540" customFormat="false" ht="12.8" hidden="false" customHeight="true" outlineLevel="0" collapsed="false"/>
    <row r="1045541" customFormat="false" ht="12.8" hidden="false" customHeight="true" outlineLevel="0" collapsed="false"/>
    <row r="1045542" customFormat="false" ht="12.8" hidden="false" customHeight="true" outlineLevel="0" collapsed="false"/>
    <row r="1045543" customFormat="false" ht="12.8" hidden="false" customHeight="true" outlineLevel="0" collapsed="false"/>
    <row r="1045544" customFormat="false" ht="12.8" hidden="false" customHeight="true" outlineLevel="0" collapsed="false"/>
    <row r="1045545" customFormat="false" ht="12.8" hidden="false" customHeight="true" outlineLevel="0" collapsed="false"/>
    <row r="1045546" customFormat="false" ht="12.8" hidden="false" customHeight="true" outlineLevel="0" collapsed="false"/>
    <row r="1045547" customFormat="false" ht="12.8" hidden="false" customHeight="true" outlineLevel="0" collapsed="false"/>
    <row r="1045548" customFormat="false" ht="12.8" hidden="false" customHeight="true" outlineLevel="0" collapsed="false"/>
    <row r="1045549" customFormat="false" ht="12.8" hidden="false" customHeight="true" outlineLevel="0" collapsed="false"/>
    <row r="1045550" customFormat="false" ht="12.8" hidden="false" customHeight="true" outlineLevel="0" collapsed="false"/>
    <row r="1045551" customFormat="false" ht="12.8" hidden="false" customHeight="true" outlineLevel="0" collapsed="false"/>
    <row r="1045552" customFormat="false" ht="12.8" hidden="false" customHeight="true" outlineLevel="0" collapsed="false"/>
    <row r="1045553" customFormat="false" ht="12.8" hidden="false" customHeight="true" outlineLevel="0" collapsed="false"/>
    <row r="1045554" customFormat="false" ht="12.8" hidden="false" customHeight="true" outlineLevel="0" collapsed="false"/>
    <row r="1045555" customFormat="false" ht="12.8" hidden="false" customHeight="true" outlineLevel="0" collapsed="false"/>
    <row r="1045556" customFormat="false" ht="12.8" hidden="false" customHeight="true" outlineLevel="0" collapsed="false"/>
    <row r="1045557" customFormat="false" ht="12.8" hidden="false" customHeight="true" outlineLevel="0" collapsed="false"/>
    <row r="1045558" customFormat="false" ht="12.8" hidden="false" customHeight="true" outlineLevel="0" collapsed="false"/>
    <row r="1045559" customFormat="false" ht="12.8" hidden="false" customHeight="true" outlineLevel="0" collapsed="false"/>
    <row r="1045560" customFormat="false" ht="12.8" hidden="false" customHeight="true" outlineLevel="0" collapsed="false"/>
    <row r="1045561" customFormat="false" ht="12.8" hidden="false" customHeight="true" outlineLevel="0" collapsed="false"/>
    <row r="1045562" customFormat="false" ht="12.8" hidden="false" customHeight="true" outlineLevel="0" collapsed="false"/>
    <row r="1045563" customFormat="false" ht="12.8" hidden="false" customHeight="true" outlineLevel="0" collapsed="false"/>
    <row r="1045564" customFormat="false" ht="12.8" hidden="false" customHeight="true" outlineLevel="0" collapsed="false"/>
    <row r="1045565" customFormat="false" ht="12.8" hidden="false" customHeight="true" outlineLevel="0" collapsed="false"/>
    <row r="1045566" customFormat="false" ht="12.8" hidden="false" customHeight="true" outlineLevel="0" collapsed="false"/>
    <row r="1045567" customFormat="false" ht="12.8" hidden="false" customHeight="true" outlineLevel="0" collapsed="false"/>
    <row r="1045568" customFormat="false" ht="12.8" hidden="false" customHeight="true" outlineLevel="0" collapsed="false"/>
    <row r="1045569" customFormat="false" ht="12.8" hidden="false" customHeight="true" outlineLevel="0" collapsed="false"/>
    <row r="1045570" customFormat="false" ht="12.8" hidden="false" customHeight="true" outlineLevel="0" collapsed="false"/>
    <row r="1045571" customFormat="false" ht="12.8" hidden="false" customHeight="true" outlineLevel="0" collapsed="false"/>
    <row r="1045572" customFormat="false" ht="12.8" hidden="false" customHeight="true" outlineLevel="0" collapsed="false"/>
    <row r="1045573" customFormat="false" ht="12.8" hidden="false" customHeight="true" outlineLevel="0" collapsed="false"/>
    <row r="1045574" customFormat="false" ht="12.8" hidden="false" customHeight="true" outlineLevel="0" collapsed="false"/>
    <row r="1045575" customFormat="false" ht="12.8" hidden="false" customHeight="true" outlineLevel="0" collapsed="false"/>
    <row r="1045576" customFormat="false" ht="12.8" hidden="false" customHeight="true" outlineLevel="0" collapsed="false"/>
    <row r="1045577" customFormat="false" ht="12.8" hidden="false" customHeight="true" outlineLevel="0" collapsed="false"/>
    <row r="1045578" customFormat="false" ht="12.8" hidden="false" customHeight="true" outlineLevel="0" collapsed="false"/>
    <row r="1045579" customFormat="false" ht="12.8" hidden="false" customHeight="true" outlineLevel="0" collapsed="false"/>
    <row r="1045580" customFormat="false" ht="12.8" hidden="false" customHeight="true" outlineLevel="0" collapsed="false"/>
    <row r="1045581" customFormat="false" ht="12.8" hidden="false" customHeight="true" outlineLevel="0" collapsed="false"/>
    <row r="1045582" customFormat="false" ht="12.8" hidden="false" customHeight="true" outlineLevel="0" collapsed="false"/>
    <row r="1045583" customFormat="false" ht="12.8" hidden="false" customHeight="true" outlineLevel="0" collapsed="false"/>
    <row r="1045584" customFormat="false" ht="12.8" hidden="false" customHeight="true" outlineLevel="0" collapsed="false"/>
    <row r="1045585" customFormat="false" ht="12.8" hidden="false" customHeight="true" outlineLevel="0" collapsed="false"/>
    <row r="1045586" customFormat="false" ht="12.8" hidden="false" customHeight="true" outlineLevel="0" collapsed="false"/>
    <row r="1045587" customFormat="false" ht="12.8" hidden="false" customHeight="true" outlineLevel="0" collapsed="false"/>
    <row r="1045588" customFormat="false" ht="12.8" hidden="false" customHeight="true" outlineLevel="0" collapsed="false"/>
    <row r="1045589" customFormat="false" ht="12.8" hidden="false" customHeight="true" outlineLevel="0" collapsed="false"/>
    <row r="1045590" customFormat="false" ht="12.8" hidden="false" customHeight="true" outlineLevel="0" collapsed="false"/>
    <row r="1045591" customFormat="false" ht="12.8" hidden="false" customHeight="true" outlineLevel="0" collapsed="false"/>
    <row r="1045592" customFormat="false" ht="12.8" hidden="false" customHeight="true" outlineLevel="0" collapsed="false"/>
    <row r="1045593" customFormat="false" ht="12.8" hidden="false" customHeight="true" outlineLevel="0" collapsed="false"/>
    <row r="1045594" customFormat="false" ht="12.8" hidden="false" customHeight="true" outlineLevel="0" collapsed="false"/>
    <row r="1045595" customFormat="false" ht="12.8" hidden="false" customHeight="true" outlineLevel="0" collapsed="false"/>
    <row r="1045596" customFormat="false" ht="12.8" hidden="false" customHeight="true" outlineLevel="0" collapsed="false"/>
    <row r="1045597" customFormat="false" ht="12.8" hidden="false" customHeight="true" outlineLevel="0" collapsed="false"/>
    <row r="1045598" customFormat="false" ht="12.8" hidden="false" customHeight="true" outlineLevel="0" collapsed="false"/>
    <row r="1045599" customFormat="false" ht="12.8" hidden="false" customHeight="true" outlineLevel="0" collapsed="false"/>
    <row r="1045600" customFormat="false" ht="12.8" hidden="false" customHeight="true" outlineLevel="0" collapsed="false"/>
    <row r="1045601" customFormat="false" ht="12.8" hidden="false" customHeight="true" outlineLevel="0" collapsed="false"/>
    <row r="1045602" customFormat="false" ht="12.8" hidden="false" customHeight="true" outlineLevel="0" collapsed="false"/>
    <row r="1045603" customFormat="false" ht="12.8" hidden="false" customHeight="true" outlineLevel="0" collapsed="false"/>
    <row r="1045604" customFormat="false" ht="12.8" hidden="false" customHeight="true" outlineLevel="0" collapsed="false"/>
    <row r="1045605" customFormat="false" ht="12.8" hidden="false" customHeight="true" outlineLevel="0" collapsed="false"/>
    <row r="1045606" customFormat="false" ht="12.8" hidden="false" customHeight="true" outlineLevel="0" collapsed="false"/>
    <row r="1045607" customFormat="false" ht="12.8" hidden="false" customHeight="true" outlineLevel="0" collapsed="false"/>
    <row r="1045608" customFormat="false" ht="12.8" hidden="false" customHeight="true" outlineLevel="0" collapsed="false"/>
    <row r="1045609" customFormat="false" ht="12.8" hidden="false" customHeight="true" outlineLevel="0" collapsed="false"/>
    <row r="1045610" customFormat="false" ht="12.8" hidden="false" customHeight="true" outlineLevel="0" collapsed="false"/>
    <row r="1045611" customFormat="false" ht="12.8" hidden="false" customHeight="true" outlineLevel="0" collapsed="false"/>
    <row r="1045612" customFormat="false" ht="12.8" hidden="false" customHeight="true" outlineLevel="0" collapsed="false"/>
    <row r="1045613" customFormat="false" ht="12.8" hidden="false" customHeight="true" outlineLevel="0" collapsed="false"/>
    <row r="1045614" customFormat="false" ht="12.8" hidden="false" customHeight="true" outlineLevel="0" collapsed="false"/>
    <row r="1045615" customFormat="false" ht="12.8" hidden="false" customHeight="true" outlineLevel="0" collapsed="false"/>
    <row r="1045616" customFormat="false" ht="12.8" hidden="false" customHeight="true" outlineLevel="0" collapsed="false"/>
    <row r="1045617" customFormat="false" ht="12.8" hidden="false" customHeight="true" outlineLevel="0" collapsed="false"/>
    <row r="1045618" customFormat="false" ht="12.8" hidden="false" customHeight="true" outlineLevel="0" collapsed="false"/>
    <row r="1045619" customFormat="false" ht="12.8" hidden="false" customHeight="true" outlineLevel="0" collapsed="false"/>
    <row r="1045620" customFormat="false" ht="12.8" hidden="false" customHeight="true" outlineLevel="0" collapsed="false"/>
    <row r="1045621" customFormat="false" ht="12.8" hidden="false" customHeight="true" outlineLevel="0" collapsed="false"/>
    <row r="1045622" customFormat="false" ht="12.8" hidden="false" customHeight="true" outlineLevel="0" collapsed="false"/>
    <row r="1045623" customFormat="false" ht="12.8" hidden="false" customHeight="true" outlineLevel="0" collapsed="false"/>
    <row r="1045624" customFormat="false" ht="12.8" hidden="false" customHeight="true" outlineLevel="0" collapsed="false"/>
    <row r="1045625" customFormat="false" ht="12.8" hidden="false" customHeight="true" outlineLevel="0" collapsed="false"/>
    <row r="1045626" customFormat="false" ht="12.8" hidden="false" customHeight="true" outlineLevel="0" collapsed="false"/>
    <row r="1045627" customFormat="false" ht="12.8" hidden="false" customHeight="true" outlineLevel="0" collapsed="false"/>
    <row r="1045628" customFormat="false" ht="12.8" hidden="false" customHeight="true" outlineLevel="0" collapsed="false"/>
    <row r="1045629" customFormat="false" ht="12.8" hidden="false" customHeight="true" outlineLevel="0" collapsed="false"/>
    <row r="1045630" customFormat="false" ht="12.8" hidden="false" customHeight="true" outlineLevel="0" collapsed="false"/>
    <row r="1045631" customFormat="false" ht="12.8" hidden="false" customHeight="true" outlineLevel="0" collapsed="false"/>
    <row r="1045632" customFormat="false" ht="12.8" hidden="false" customHeight="true" outlineLevel="0" collapsed="false"/>
    <row r="1045633" customFormat="false" ht="12.8" hidden="false" customHeight="true" outlineLevel="0" collapsed="false"/>
    <row r="1045634" customFormat="false" ht="12.8" hidden="false" customHeight="true" outlineLevel="0" collapsed="false"/>
    <row r="1045635" customFormat="false" ht="12.8" hidden="false" customHeight="true" outlineLevel="0" collapsed="false"/>
    <row r="1045636" customFormat="false" ht="12.8" hidden="false" customHeight="true" outlineLevel="0" collapsed="false"/>
    <row r="1045637" customFormat="false" ht="12.8" hidden="false" customHeight="true" outlineLevel="0" collapsed="false"/>
    <row r="1045638" customFormat="false" ht="12.8" hidden="false" customHeight="true" outlineLevel="0" collapsed="false"/>
    <row r="1045639" customFormat="false" ht="12.8" hidden="false" customHeight="true" outlineLevel="0" collapsed="false"/>
    <row r="1045640" customFormat="false" ht="12.8" hidden="false" customHeight="true" outlineLevel="0" collapsed="false"/>
    <row r="1045641" customFormat="false" ht="12.8" hidden="false" customHeight="true" outlineLevel="0" collapsed="false"/>
    <row r="1045642" customFormat="false" ht="12.8" hidden="false" customHeight="true" outlineLevel="0" collapsed="false"/>
    <row r="1045643" customFormat="false" ht="12.8" hidden="false" customHeight="true" outlineLevel="0" collapsed="false"/>
    <row r="1045644" customFormat="false" ht="12.8" hidden="false" customHeight="true" outlineLevel="0" collapsed="false"/>
    <row r="1045645" customFormat="false" ht="12.8" hidden="false" customHeight="true" outlineLevel="0" collapsed="false"/>
    <row r="1045646" customFormat="false" ht="12.8" hidden="false" customHeight="true" outlineLevel="0" collapsed="false"/>
    <row r="1045647" customFormat="false" ht="12.8" hidden="false" customHeight="true" outlineLevel="0" collapsed="false"/>
    <row r="1045648" customFormat="false" ht="12.8" hidden="false" customHeight="true" outlineLevel="0" collapsed="false"/>
    <row r="1045649" customFormat="false" ht="12.8" hidden="false" customHeight="true" outlineLevel="0" collapsed="false"/>
    <row r="1045650" customFormat="false" ht="12.8" hidden="false" customHeight="true" outlineLevel="0" collapsed="false"/>
    <row r="1045651" customFormat="false" ht="12.8" hidden="false" customHeight="true" outlineLevel="0" collapsed="false"/>
    <row r="1045652" customFormat="false" ht="12.8" hidden="false" customHeight="true" outlineLevel="0" collapsed="false"/>
    <row r="1045653" customFormat="false" ht="12.8" hidden="false" customHeight="true" outlineLevel="0" collapsed="false"/>
    <row r="1045654" customFormat="false" ht="12.8" hidden="false" customHeight="true" outlineLevel="0" collapsed="false"/>
    <row r="1045655" customFormat="false" ht="12.8" hidden="false" customHeight="true" outlineLevel="0" collapsed="false"/>
    <row r="1045656" customFormat="false" ht="12.8" hidden="false" customHeight="true" outlineLevel="0" collapsed="false"/>
    <row r="1045657" customFormat="false" ht="12.8" hidden="false" customHeight="true" outlineLevel="0" collapsed="false"/>
    <row r="1045658" customFormat="false" ht="12.8" hidden="false" customHeight="true" outlineLevel="0" collapsed="false"/>
    <row r="1045659" customFormat="false" ht="12.8" hidden="false" customHeight="true" outlineLevel="0" collapsed="false"/>
    <row r="1045660" customFormat="false" ht="12.8" hidden="false" customHeight="true" outlineLevel="0" collapsed="false"/>
    <row r="1045661" customFormat="false" ht="12.8" hidden="false" customHeight="true" outlineLevel="0" collapsed="false"/>
    <row r="1045662" customFormat="false" ht="12.8" hidden="false" customHeight="true" outlineLevel="0" collapsed="false"/>
    <row r="1045663" customFormat="false" ht="12.8" hidden="false" customHeight="true" outlineLevel="0" collapsed="false"/>
    <row r="1045664" customFormat="false" ht="12.8" hidden="false" customHeight="true" outlineLevel="0" collapsed="false"/>
    <row r="1045665" customFormat="false" ht="12.8" hidden="false" customHeight="true" outlineLevel="0" collapsed="false"/>
    <row r="1045666" customFormat="false" ht="12.8" hidden="false" customHeight="true" outlineLevel="0" collapsed="false"/>
    <row r="1045667" customFormat="false" ht="12.8" hidden="false" customHeight="true" outlineLevel="0" collapsed="false"/>
    <row r="1045668" customFormat="false" ht="12.8" hidden="false" customHeight="true" outlineLevel="0" collapsed="false"/>
    <row r="1045669" customFormat="false" ht="12.8" hidden="false" customHeight="true" outlineLevel="0" collapsed="false"/>
    <row r="1045670" customFormat="false" ht="12.8" hidden="false" customHeight="true" outlineLevel="0" collapsed="false"/>
    <row r="1045671" customFormat="false" ht="12.8" hidden="false" customHeight="true" outlineLevel="0" collapsed="false"/>
    <row r="1045672" customFormat="false" ht="12.8" hidden="false" customHeight="true" outlineLevel="0" collapsed="false"/>
    <row r="1045673" customFormat="false" ht="12.8" hidden="false" customHeight="true" outlineLevel="0" collapsed="false"/>
    <row r="1045674" customFormat="false" ht="12.8" hidden="false" customHeight="true" outlineLevel="0" collapsed="false"/>
    <row r="1045675" customFormat="false" ht="12.8" hidden="false" customHeight="true" outlineLevel="0" collapsed="false"/>
    <row r="1045676" customFormat="false" ht="12.8" hidden="false" customHeight="true" outlineLevel="0" collapsed="false"/>
    <row r="1045677" customFormat="false" ht="12.8" hidden="false" customHeight="true" outlineLevel="0" collapsed="false"/>
    <row r="1045678" customFormat="false" ht="12.8" hidden="false" customHeight="true" outlineLevel="0" collapsed="false"/>
    <row r="1045679" customFormat="false" ht="12.8" hidden="false" customHeight="true" outlineLevel="0" collapsed="false"/>
    <row r="1045680" customFormat="false" ht="12.8" hidden="false" customHeight="true" outlineLevel="0" collapsed="false"/>
    <row r="1045681" customFormat="false" ht="12.8" hidden="false" customHeight="true" outlineLevel="0" collapsed="false"/>
    <row r="1045682" customFormat="false" ht="12.8" hidden="false" customHeight="true" outlineLevel="0" collapsed="false"/>
    <row r="1045683" customFormat="false" ht="12.8" hidden="false" customHeight="true" outlineLevel="0" collapsed="false"/>
    <row r="1045684" customFormat="false" ht="12.8" hidden="false" customHeight="true" outlineLevel="0" collapsed="false"/>
    <row r="1045685" customFormat="false" ht="12.8" hidden="false" customHeight="true" outlineLevel="0" collapsed="false"/>
    <row r="1045686" customFormat="false" ht="12.8" hidden="false" customHeight="true" outlineLevel="0" collapsed="false"/>
    <row r="1045687" customFormat="false" ht="12.8" hidden="false" customHeight="true" outlineLevel="0" collapsed="false"/>
    <row r="1045688" customFormat="false" ht="12.8" hidden="false" customHeight="true" outlineLevel="0" collapsed="false"/>
    <row r="1045689" customFormat="false" ht="12.8" hidden="false" customHeight="true" outlineLevel="0" collapsed="false"/>
    <row r="1045690" customFormat="false" ht="12.8" hidden="false" customHeight="true" outlineLevel="0" collapsed="false"/>
    <row r="1045691" customFormat="false" ht="12.8" hidden="false" customHeight="true" outlineLevel="0" collapsed="false"/>
    <row r="1045692" customFormat="false" ht="12.8" hidden="false" customHeight="true" outlineLevel="0" collapsed="false"/>
    <row r="1045693" customFormat="false" ht="12.8" hidden="false" customHeight="true" outlineLevel="0" collapsed="false"/>
    <row r="1045694" customFormat="false" ht="12.8" hidden="false" customHeight="true" outlineLevel="0" collapsed="false"/>
    <row r="1045695" customFormat="false" ht="12.8" hidden="false" customHeight="true" outlineLevel="0" collapsed="false"/>
    <row r="1045696" customFormat="false" ht="12.8" hidden="false" customHeight="true" outlineLevel="0" collapsed="false"/>
    <row r="1045697" customFormat="false" ht="12.8" hidden="false" customHeight="true" outlineLevel="0" collapsed="false"/>
    <row r="1045698" customFormat="false" ht="12.8" hidden="false" customHeight="true" outlineLevel="0" collapsed="false"/>
    <row r="1045699" customFormat="false" ht="12.8" hidden="false" customHeight="true" outlineLevel="0" collapsed="false"/>
    <row r="1045700" customFormat="false" ht="12.8" hidden="false" customHeight="true" outlineLevel="0" collapsed="false"/>
    <row r="1045701" customFormat="false" ht="12.8" hidden="false" customHeight="true" outlineLevel="0" collapsed="false"/>
    <row r="1045702" customFormat="false" ht="12.8" hidden="false" customHeight="true" outlineLevel="0" collapsed="false"/>
    <row r="1045703" customFormat="false" ht="12.8" hidden="false" customHeight="true" outlineLevel="0" collapsed="false"/>
    <row r="1045704" customFormat="false" ht="12.8" hidden="false" customHeight="true" outlineLevel="0" collapsed="false"/>
    <row r="1045705" customFormat="false" ht="12.8" hidden="false" customHeight="true" outlineLevel="0" collapsed="false"/>
    <row r="1045706" customFormat="false" ht="12.8" hidden="false" customHeight="true" outlineLevel="0" collapsed="false"/>
    <row r="1045707" customFormat="false" ht="12.8" hidden="false" customHeight="true" outlineLevel="0" collapsed="false"/>
    <row r="1045708" customFormat="false" ht="12.8" hidden="false" customHeight="true" outlineLevel="0" collapsed="false"/>
    <row r="1045709" customFormat="false" ht="12.8" hidden="false" customHeight="true" outlineLevel="0" collapsed="false"/>
    <row r="1045710" customFormat="false" ht="12.8" hidden="false" customHeight="true" outlineLevel="0" collapsed="false"/>
    <row r="1045711" customFormat="false" ht="12.8" hidden="false" customHeight="true" outlineLevel="0" collapsed="false"/>
    <row r="1045712" customFormat="false" ht="12.8" hidden="false" customHeight="true" outlineLevel="0" collapsed="false"/>
    <row r="1045713" customFormat="false" ht="12.8" hidden="false" customHeight="true" outlineLevel="0" collapsed="false"/>
    <row r="1045714" customFormat="false" ht="12.8" hidden="false" customHeight="true" outlineLevel="0" collapsed="false"/>
    <row r="1045715" customFormat="false" ht="12.8" hidden="false" customHeight="true" outlineLevel="0" collapsed="false"/>
    <row r="1045716" customFormat="false" ht="12.8" hidden="false" customHeight="true" outlineLevel="0" collapsed="false"/>
    <row r="1045717" customFormat="false" ht="12.8" hidden="false" customHeight="true" outlineLevel="0" collapsed="false"/>
    <row r="1045718" customFormat="false" ht="12.8" hidden="false" customHeight="true" outlineLevel="0" collapsed="false"/>
    <row r="1045719" customFormat="false" ht="12.8" hidden="false" customHeight="true" outlineLevel="0" collapsed="false"/>
    <row r="1045720" customFormat="false" ht="12.8" hidden="false" customHeight="true" outlineLevel="0" collapsed="false"/>
    <row r="1045721" customFormat="false" ht="12.8" hidden="false" customHeight="true" outlineLevel="0" collapsed="false"/>
    <row r="1045722" customFormat="false" ht="12.8" hidden="false" customHeight="true" outlineLevel="0" collapsed="false"/>
    <row r="1045723" customFormat="false" ht="12.8" hidden="false" customHeight="true" outlineLevel="0" collapsed="false"/>
    <row r="1045724" customFormat="false" ht="12.8" hidden="false" customHeight="true" outlineLevel="0" collapsed="false"/>
    <row r="1045725" customFormat="false" ht="12.8" hidden="false" customHeight="true" outlineLevel="0" collapsed="false"/>
    <row r="1045726" customFormat="false" ht="12.8" hidden="false" customHeight="true" outlineLevel="0" collapsed="false"/>
    <row r="1045727" customFormat="false" ht="12.8" hidden="false" customHeight="true" outlineLevel="0" collapsed="false"/>
    <row r="1045728" customFormat="false" ht="12.8" hidden="false" customHeight="true" outlineLevel="0" collapsed="false"/>
    <row r="1045729" customFormat="false" ht="12.8" hidden="false" customHeight="true" outlineLevel="0" collapsed="false"/>
    <row r="1045730" customFormat="false" ht="12.8" hidden="false" customHeight="true" outlineLevel="0" collapsed="false"/>
    <row r="1045731" customFormat="false" ht="12.8" hidden="false" customHeight="true" outlineLevel="0" collapsed="false"/>
    <row r="1045732" customFormat="false" ht="12.8" hidden="false" customHeight="true" outlineLevel="0" collapsed="false"/>
    <row r="1045733" customFormat="false" ht="12.8" hidden="false" customHeight="true" outlineLevel="0" collapsed="false"/>
    <row r="1045734" customFormat="false" ht="12.8" hidden="false" customHeight="true" outlineLevel="0" collapsed="false"/>
    <row r="1045735" customFormat="false" ht="12.8" hidden="false" customHeight="true" outlineLevel="0" collapsed="false"/>
    <row r="1045736" customFormat="false" ht="12.8" hidden="false" customHeight="true" outlineLevel="0" collapsed="false"/>
    <row r="1045737" customFormat="false" ht="12.8" hidden="false" customHeight="true" outlineLevel="0" collapsed="false"/>
    <row r="1045738" customFormat="false" ht="12.8" hidden="false" customHeight="true" outlineLevel="0" collapsed="false"/>
    <row r="1045739" customFormat="false" ht="12.8" hidden="false" customHeight="true" outlineLevel="0" collapsed="false"/>
    <row r="1045740" customFormat="false" ht="12.8" hidden="false" customHeight="true" outlineLevel="0" collapsed="false"/>
    <row r="1045741" customFormat="false" ht="12.8" hidden="false" customHeight="true" outlineLevel="0" collapsed="false"/>
    <row r="1045742" customFormat="false" ht="12.8" hidden="false" customHeight="true" outlineLevel="0" collapsed="false"/>
    <row r="1045743" customFormat="false" ht="12.8" hidden="false" customHeight="true" outlineLevel="0" collapsed="false"/>
    <row r="1045744" customFormat="false" ht="12.8" hidden="false" customHeight="true" outlineLevel="0" collapsed="false"/>
    <row r="1045745" customFormat="false" ht="12.8" hidden="false" customHeight="true" outlineLevel="0" collapsed="false"/>
    <row r="1045746" customFormat="false" ht="12.8" hidden="false" customHeight="true" outlineLevel="0" collapsed="false"/>
    <row r="1045747" customFormat="false" ht="12.8" hidden="false" customHeight="true" outlineLevel="0" collapsed="false"/>
    <row r="1045748" customFormat="false" ht="12.8" hidden="false" customHeight="true" outlineLevel="0" collapsed="false"/>
    <row r="1045749" customFormat="false" ht="12.8" hidden="false" customHeight="true" outlineLevel="0" collapsed="false"/>
    <row r="1045750" customFormat="false" ht="12.8" hidden="false" customHeight="true" outlineLevel="0" collapsed="false"/>
    <row r="1045751" customFormat="false" ht="12.8" hidden="false" customHeight="true" outlineLevel="0" collapsed="false"/>
    <row r="1045752" customFormat="false" ht="12.8" hidden="false" customHeight="true" outlineLevel="0" collapsed="false"/>
    <row r="1045753" customFormat="false" ht="12.8" hidden="false" customHeight="true" outlineLevel="0" collapsed="false"/>
    <row r="1045754" customFormat="false" ht="12.8" hidden="false" customHeight="true" outlineLevel="0" collapsed="false"/>
    <row r="1045755" customFormat="false" ht="12.8" hidden="false" customHeight="true" outlineLevel="0" collapsed="false"/>
    <row r="1045756" customFormat="false" ht="12.8" hidden="false" customHeight="true" outlineLevel="0" collapsed="false"/>
    <row r="1045757" customFormat="false" ht="12.8" hidden="false" customHeight="true" outlineLevel="0" collapsed="false"/>
    <row r="1045758" customFormat="false" ht="12.8" hidden="false" customHeight="true" outlineLevel="0" collapsed="false"/>
    <row r="1045759" customFormat="false" ht="12.8" hidden="false" customHeight="true" outlineLevel="0" collapsed="false"/>
    <row r="1045760" customFormat="false" ht="12.8" hidden="false" customHeight="true" outlineLevel="0" collapsed="false"/>
    <row r="1045761" customFormat="false" ht="12.8" hidden="false" customHeight="true" outlineLevel="0" collapsed="false"/>
    <row r="1045762" customFormat="false" ht="12.8" hidden="false" customHeight="true" outlineLevel="0" collapsed="false"/>
    <row r="1045763" customFormat="false" ht="12.8" hidden="false" customHeight="true" outlineLevel="0" collapsed="false"/>
    <row r="1045764" customFormat="false" ht="12.8" hidden="false" customHeight="true" outlineLevel="0" collapsed="false"/>
    <row r="1045765" customFormat="false" ht="12.8" hidden="false" customHeight="true" outlineLevel="0" collapsed="false"/>
    <row r="1045766" customFormat="false" ht="12.8" hidden="false" customHeight="true" outlineLevel="0" collapsed="false"/>
    <row r="1045767" customFormat="false" ht="12.8" hidden="false" customHeight="true" outlineLevel="0" collapsed="false"/>
    <row r="1045768" customFormat="false" ht="12.8" hidden="false" customHeight="true" outlineLevel="0" collapsed="false"/>
    <row r="1045769" customFormat="false" ht="12.8" hidden="false" customHeight="true" outlineLevel="0" collapsed="false"/>
    <row r="1045770" customFormat="false" ht="12.8" hidden="false" customHeight="true" outlineLevel="0" collapsed="false"/>
    <row r="1045771" customFormat="false" ht="12.8" hidden="false" customHeight="true" outlineLevel="0" collapsed="false"/>
    <row r="1045772" customFormat="false" ht="12.8" hidden="false" customHeight="true" outlineLevel="0" collapsed="false"/>
    <row r="1045773" customFormat="false" ht="12.8" hidden="false" customHeight="true" outlineLevel="0" collapsed="false"/>
    <row r="1045774" customFormat="false" ht="12.8" hidden="false" customHeight="true" outlineLevel="0" collapsed="false"/>
    <row r="1045775" customFormat="false" ht="12.8" hidden="false" customHeight="true" outlineLevel="0" collapsed="false"/>
    <row r="1045776" customFormat="false" ht="12.8" hidden="false" customHeight="true" outlineLevel="0" collapsed="false"/>
    <row r="1045777" customFormat="false" ht="12.8" hidden="false" customHeight="true" outlineLevel="0" collapsed="false"/>
    <row r="1045778" customFormat="false" ht="12.8" hidden="false" customHeight="true" outlineLevel="0" collapsed="false"/>
    <row r="1045779" customFormat="false" ht="12.8" hidden="false" customHeight="true" outlineLevel="0" collapsed="false"/>
    <row r="1045780" customFormat="false" ht="12.8" hidden="false" customHeight="true" outlineLevel="0" collapsed="false"/>
    <row r="1045781" customFormat="false" ht="12.8" hidden="false" customHeight="true" outlineLevel="0" collapsed="false"/>
    <row r="1045782" customFormat="false" ht="12.8" hidden="false" customHeight="true" outlineLevel="0" collapsed="false"/>
    <row r="1045783" customFormat="false" ht="12.8" hidden="false" customHeight="true" outlineLevel="0" collapsed="false"/>
    <row r="1045784" customFormat="false" ht="12.8" hidden="false" customHeight="true" outlineLevel="0" collapsed="false"/>
    <row r="1045785" customFormat="false" ht="12.8" hidden="false" customHeight="true" outlineLevel="0" collapsed="false"/>
    <row r="1045786" customFormat="false" ht="12.8" hidden="false" customHeight="true" outlineLevel="0" collapsed="false"/>
    <row r="1045787" customFormat="false" ht="12.8" hidden="false" customHeight="true" outlineLevel="0" collapsed="false"/>
    <row r="1045788" customFormat="false" ht="12.8" hidden="false" customHeight="true" outlineLevel="0" collapsed="false"/>
    <row r="1045789" customFormat="false" ht="12.8" hidden="false" customHeight="true" outlineLevel="0" collapsed="false"/>
    <row r="1045790" customFormat="false" ht="12.8" hidden="false" customHeight="true" outlineLevel="0" collapsed="false"/>
    <row r="1045791" customFormat="false" ht="12.8" hidden="false" customHeight="true" outlineLevel="0" collapsed="false"/>
    <row r="1045792" customFormat="false" ht="12.8" hidden="false" customHeight="true" outlineLevel="0" collapsed="false"/>
    <row r="1045793" customFormat="false" ht="12.8" hidden="false" customHeight="true" outlineLevel="0" collapsed="false"/>
    <row r="1045794" customFormat="false" ht="12.8" hidden="false" customHeight="true" outlineLevel="0" collapsed="false"/>
    <row r="1045795" customFormat="false" ht="12.8" hidden="false" customHeight="true" outlineLevel="0" collapsed="false"/>
    <row r="1045796" customFormat="false" ht="12.8" hidden="false" customHeight="true" outlineLevel="0" collapsed="false"/>
    <row r="1045797" customFormat="false" ht="12.8" hidden="false" customHeight="true" outlineLevel="0" collapsed="false"/>
    <row r="1045798" customFormat="false" ht="12.8" hidden="false" customHeight="true" outlineLevel="0" collapsed="false"/>
    <row r="1045799" customFormat="false" ht="12.8" hidden="false" customHeight="true" outlineLevel="0" collapsed="false"/>
    <row r="1045800" customFormat="false" ht="12.8" hidden="false" customHeight="true" outlineLevel="0" collapsed="false"/>
    <row r="1045801" customFormat="false" ht="12.8" hidden="false" customHeight="true" outlineLevel="0" collapsed="false"/>
    <row r="1045802" customFormat="false" ht="12.8" hidden="false" customHeight="true" outlineLevel="0" collapsed="false"/>
    <row r="1045803" customFormat="false" ht="12.8" hidden="false" customHeight="true" outlineLevel="0" collapsed="false"/>
    <row r="1045804" customFormat="false" ht="12.8" hidden="false" customHeight="true" outlineLevel="0" collapsed="false"/>
    <row r="1045805" customFormat="false" ht="12.8" hidden="false" customHeight="true" outlineLevel="0" collapsed="false"/>
    <row r="1045806" customFormat="false" ht="12.8" hidden="false" customHeight="true" outlineLevel="0" collapsed="false"/>
    <row r="1045807" customFormat="false" ht="12.8" hidden="false" customHeight="true" outlineLevel="0" collapsed="false"/>
    <row r="1045808" customFormat="false" ht="12.8" hidden="false" customHeight="true" outlineLevel="0" collapsed="false"/>
    <row r="1045809" customFormat="false" ht="12.8" hidden="false" customHeight="true" outlineLevel="0" collapsed="false"/>
    <row r="1045810" customFormat="false" ht="12.8" hidden="false" customHeight="true" outlineLevel="0" collapsed="false"/>
    <row r="1045811" customFormat="false" ht="12.8" hidden="false" customHeight="true" outlineLevel="0" collapsed="false"/>
    <row r="1045812" customFormat="false" ht="12.8" hidden="false" customHeight="true" outlineLevel="0" collapsed="false"/>
    <row r="1045813" customFormat="false" ht="12.8" hidden="false" customHeight="true" outlineLevel="0" collapsed="false"/>
    <row r="1045814" customFormat="false" ht="12.8" hidden="false" customHeight="true" outlineLevel="0" collapsed="false"/>
    <row r="1045815" customFormat="false" ht="12.8" hidden="false" customHeight="true" outlineLevel="0" collapsed="false"/>
    <row r="1045816" customFormat="false" ht="12.8" hidden="false" customHeight="true" outlineLevel="0" collapsed="false"/>
    <row r="1045817" customFormat="false" ht="12.8" hidden="false" customHeight="true" outlineLevel="0" collapsed="false"/>
    <row r="1045818" customFormat="false" ht="12.8" hidden="false" customHeight="true" outlineLevel="0" collapsed="false"/>
    <row r="1045819" customFormat="false" ht="12.8" hidden="false" customHeight="true" outlineLevel="0" collapsed="false"/>
    <row r="1045820" customFormat="false" ht="12.8" hidden="false" customHeight="true" outlineLevel="0" collapsed="false"/>
    <row r="1045821" customFormat="false" ht="12.8" hidden="false" customHeight="true" outlineLevel="0" collapsed="false"/>
    <row r="1045822" customFormat="false" ht="12.8" hidden="false" customHeight="true" outlineLevel="0" collapsed="false"/>
    <row r="1045823" customFormat="false" ht="12.8" hidden="false" customHeight="true" outlineLevel="0" collapsed="false"/>
    <row r="1045824" customFormat="false" ht="12.8" hidden="false" customHeight="true" outlineLevel="0" collapsed="false"/>
    <row r="1045825" customFormat="false" ht="12.8" hidden="false" customHeight="true" outlineLevel="0" collapsed="false"/>
    <row r="1045826" customFormat="false" ht="12.8" hidden="false" customHeight="true" outlineLevel="0" collapsed="false"/>
    <row r="1045827" customFormat="false" ht="12.8" hidden="false" customHeight="true" outlineLevel="0" collapsed="false"/>
    <row r="1045828" customFormat="false" ht="12.8" hidden="false" customHeight="true" outlineLevel="0" collapsed="false"/>
    <row r="1045829" customFormat="false" ht="12.8" hidden="false" customHeight="true" outlineLevel="0" collapsed="false"/>
    <row r="1045830" customFormat="false" ht="12.8" hidden="false" customHeight="true" outlineLevel="0" collapsed="false"/>
    <row r="1045831" customFormat="false" ht="12.8" hidden="false" customHeight="true" outlineLevel="0" collapsed="false"/>
    <row r="1045832" customFormat="false" ht="12.8" hidden="false" customHeight="true" outlineLevel="0" collapsed="false"/>
    <row r="1045833" customFormat="false" ht="12.8" hidden="false" customHeight="true" outlineLevel="0" collapsed="false"/>
    <row r="1045834" customFormat="false" ht="12.8" hidden="false" customHeight="true" outlineLevel="0" collapsed="false"/>
    <row r="1045835" customFormat="false" ht="12.8" hidden="false" customHeight="true" outlineLevel="0" collapsed="false"/>
    <row r="1045836" customFormat="false" ht="12.8" hidden="false" customHeight="true" outlineLevel="0" collapsed="false"/>
    <row r="1045837" customFormat="false" ht="12.8" hidden="false" customHeight="true" outlineLevel="0" collapsed="false"/>
    <row r="1045838" customFormat="false" ht="12.8" hidden="false" customHeight="true" outlineLevel="0" collapsed="false"/>
    <row r="1045839" customFormat="false" ht="12.8" hidden="false" customHeight="true" outlineLevel="0" collapsed="false"/>
    <row r="1045840" customFormat="false" ht="12.8" hidden="false" customHeight="true" outlineLevel="0" collapsed="false"/>
    <row r="1045841" customFormat="false" ht="12.8" hidden="false" customHeight="true" outlineLevel="0" collapsed="false"/>
    <row r="1045842" customFormat="false" ht="12.8" hidden="false" customHeight="true" outlineLevel="0" collapsed="false"/>
    <row r="1045843" customFormat="false" ht="12.8" hidden="false" customHeight="true" outlineLevel="0" collapsed="false"/>
    <row r="1045844" customFormat="false" ht="12.8" hidden="false" customHeight="true" outlineLevel="0" collapsed="false"/>
    <row r="1045845" customFormat="false" ht="12.8" hidden="false" customHeight="true" outlineLevel="0" collapsed="false"/>
    <row r="1045846" customFormat="false" ht="12.8" hidden="false" customHeight="true" outlineLevel="0" collapsed="false"/>
    <row r="1045847" customFormat="false" ht="12.8" hidden="false" customHeight="true" outlineLevel="0" collapsed="false"/>
    <row r="1045848" customFormat="false" ht="12.8" hidden="false" customHeight="true" outlineLevel="0" collapsed="false"/>
    <row r="1045849" customFormat="false" ht="12.8" hidden="false" customHeight="true" outlineLevel="0" collapsed="false"/>
    <row r="1045850" customFormat="false" ht="12.8" hidden="false" customHeight="true" outlineLevel="0" collapsed="false"/>
    <row r="1045851" customFormat="false" ht="12.8" hidden="false" customHeight="true" outlineLevel="0" collapsed="false"/>
    <row r="1045852" customFormat="false" ht="12.8" hidden="false" customHeight="true" outlineLevel="0" collapsed="false"/>
    <row r="1045853" customFormat="false" ht="12.8" hidden="false" customHeight="true" outlineLevel="0" collapsed="false"/>
    <row r="1045854" customFormat="false" ht="12.8" hidden="false" customHeight="true" outlineLevel="0" collapsed="false"/>
    <row r="1045855" customFormat="false" ht="12.8" hidden="false" customHeight="true" outlineLevel="0" collapsed="false"/>
    <row r="1045856" customFormat="false" ht="12.8" hidden="false" customHeight="true" outlineLevel="0" collapsed="false"/>
    <row r="1045857" customFormat="false" ht="12.8" hidden="false" customHeight="true" outlineLevel="0" collapsed="false"/>
    <row r="1045858" customFormat="false" ht="12.8" hidden="false" customHeight="true" outlineLevel="0" collapsed="false"/>
    <row r="1045859" customFormat="false" ht="12.8" hidden="false" customHeight="true" outlineLevel="0" collapsed="false"/>
    <row r="1045860" customFormat="false" ht="12.8" hidden="false" customHeight="true" outlineLevel="0" collapsed="false"/>
    <row r="1045861" customFormat="false" ht="12.8" hidden="false" customHeight="true" outlineLevel="0" collapsed="false"/>
    <row r="1045862" customFormat="false" ht="12.8" hidden="false" customHeight="true" outlineLevel="0" collapsed="false"/>
    <row r="1045863" customFormat="false" ht="12.8" hidden="false" customHeight="true" outlineLevel="0" collapsed="false"/>
    <row r="1045864" customFormat="false" ht="12.8" hidden="false" customHeight="true" outlineLevel="0" collapsed="false"/>
    <row r="1045865" customFormat="false" ht="12.8" hidden="false" customHeight="true" outlineLevel="0" collapsed="false"/>
    <row r="1045866" customFormat="false" ht="12.8" hidden="false" customHeight="true" outlineLevel="0" collapsed="false"/>
    <row r="1045867" customFormat="false" ht="12.8" hidden="false" customHeight="true" outlineLevel="0" collapsed="false"/>
    <row r="1045868" customFormat="false" ht="12.8" hidden="false" customHeight="true" outlineLevel="0" collapsed="false"/>
    <row r="1045869" customFormat="false" ht="12.8" hidden="false" customHeight="true" outlineLevel="0" collapsed="false"/>
    <row r="1045870" customFormat="false" ht="12.8" hidden="false" customHeight="true" outlineLevel="0" collapsed="false"/>
    <row r="1045871" customFormat="false" ht="12.8" hidden="false" customHeight="true" outlineLevel="0" collapsed="false"/>
    <row r="1045872" customFormat="false" ht="12.8" hidden="false" customHeight="true" outlineLevel="0" collapsed="false"/>
    <row r="1045873" customFormat="false" ht="12.8" hidden="false" customHeight="true" outlineLevel="0" collapsed="false"/>
    <row r="1045874" customFormat="false" ht="12.8" hidden="false" customHeight="true" outlineLevel="0" collapsed="false"/>
    <row r="1045875" customFormat="false" ht="12.8" hidden="false" customHeight="true" outlineLevel="0" collapsed="false"/>
    <row r="1045876" customFormat="false" ht="12.8" hidden="false" customHeight="true" outlineLevel="0" collapsed="false"/>
    <row r="1045877" customFormat="false" ht="12.8" hidden="false" customHeight="true" outlineLevel="0" collapsed="false"/>
    <row r="1045878" customFormat="false" ht="12.8" hidden="false" customHeight="true" outlineLevel="0" collapsed="false"/>
    <row r="1045879" customFormat="false" ht="12.8" hidden="false" customHeight="true" outlineLevel="0" collapsed="false"/>
    <row r="1045880" customFormat="false" ht="12.8" hidden="false" customHeight="true" outlineLevel="0" collapsed="false"/>
    <row r="1045881" customFormat="false" ht="12.8" hidden="false" customHeight="true" outlineLevel="0" collapsed="false"/>
    <row r="1045882" customFormat="false" ht="12.8" hidden="false" customHeight="true" outlineLevel="0" collapsed="false"/>
    <row r="1045883" customFormat="false" ht="12.8" hidden="false" customHeight="true" outlineLevel="0" collapsed="false"/>
    <row r="1045884" customFormat="false" ht="12.8" hidden="false" customHeight="true" outlineLevel="0" collapsed="false"/>
    <row r="1045885" customFormat="false" ht="12.8" hidden="false" customHeight="true" outlineLevel="0" collapsed="false"/>
    <row r="1045886" customFormat="false" ht="12.8" hidden="false" customHeight="true" outlineLevel="0" collapsed="false"/>
    <row r="1045887" customFormat="false" ht="12.8" hidden="false" customHeight="true" outlineLevel="0" collapsed="false"/>
    <row r="1045888" customFormat="false" ht="12.8" hidden="false" customHeight="true" outlineLevel="0" collapsed="false"/>
    <row r="1045889" customFormat="false" ht="12.8" hidden="false" customHeight="true" outlineLevel="0" collapsed="false"/>
    <row r="1045890" customFormat="false" ht="12.8" hidden="false" customHeight="true" outlineLevel="0" collapsed="false"/>
    <row r="1045891" customFormat="false" ht="12.8" hidden="false" customHeight="true" outlineLevel="0" collapsed="false"/>
    <row r="1045892" customFormat="false" ht="12.8" hidden="false" customHeight="true" outlineLevel="0" collapsed="false"/>
    <row r="1045893" customFormat="false" ht="12.8" hidden="false" customHeight="true" outlineLevel="0" collapsed="false"/>
    <row r="1045894" customFormat="false" ht="12.8" hidden="false" customHeight="true" outlineLevel="0" collapsed="false"/>
    <row r="1045895" customFormat="false" ht="12.8" hidden="false" customHeight="true" outlineLevel="0" collapsed="false"/>
    <row r="1045896" customFormat="false" ht="12.8" hidden="false" customHeight="true" outlineLevel="0" collapsed="false"/>
    <row r="1045897" customFormat="false" ht="12.8" hidden="false" customHeight="true" outlineLevel="0" collapsed="false"/>
    <row r="1045898" customFormat="false" ht="12.8" hidden="false" customHeight="true" outlineLevel="0" collapsed="false"/>
    <row r="1045899" customFormat="false" ht="12.8" hidden="false" customHeight="true" outlineLevel="0" collapsed="false"/>
    <row r="1045900" customFormat="false" ht="12.8" hidden="false" customHeight="true" outlineLevel="0" collapsed="false"/>
    <row r="1045901" customFormat="false" ht="12.8" hidden="false" customHeight="true" outlineLevel="0" collapsed="false"/>
    <row r="1045902" customFormat="false" ht="12.8" hidden="false" customHeight="true" outlineLevel="0" collapsed="false"/>
    <row r="1045903" customFormat="false" ht="12.8" hidden="false" customHeight="true" outlineLevel="0" collapsed="false"/>
    <row r="1045904" customFormat="false" ht="12.8" hidden="false" customHeight="true" outlineLevel="0" collapsed="false"/>
    <row r="1045905" customFormat="false" ht="12.8" hidden="false" customHeight="true" outlineLevel="0" collapsed="false"/>
    <row r="1045906" customFormat="false" ht="12.8" hidden="false" customHeight="true" outlineLevel="0" collapsed="false"/>
    <row r="1045907" customFormat="false" ht="12.8" hidden="false" customHeight="true" outlineLevel="0" collapsed="false"/>
    <row r="1045908" customFormat="false" ht="12.8" hidden="false" customHeight="true" outlineLevel="0" collapsed="false"/>
    <row r="1045909" customFormat="false" ht="12.8" hidden="false" customHeight="true" outlineLevel="0" collapsed="false"/>
    <row r="1045910" customFormat="false" ht="12.8" hidden="false" customHeight="true" outlineLevel="0" collapsed="false"/>
    <row r="1045911" customFormat="false" ht="12.8" hidden="false" customHeight="true" outlineLevel="0" collapsed="false"/>
    <row r="1045912" customFormat="false" ht="12.8" hidden="false" customHeight="true" outlineLevel="0" collapsed="false"/>
    <row r="1045913" customFormat="false" ht="12.8" hidden="false" customHeight="true" outlineLevel="0" collapsed="false"/>
    <row r="1045914" customFormat="false" ht="12.8" hidden="false" customHeight="true" outlineLevel="0" collapsed="false"/>
    <row r="1045915" customFormat="false" ht="12.8" hidden="false" customHeight="true" outlineLevel="0" collapsed="false"/>
    <row r="1045916" customFormat="false" ht="12.8" hidden="false" customHeight="true" outlineLevel="0" collapsed="false"/>
    <row r="1045917" customFormat="false" ht="12.8" hidden="false" customHeight="true" outlineLevel="0" collapsed="false"/>
    <row r="1045918" customFormat="false" ht="12.8" hidden="false" customHeight="true" outlineLevel="0" collapsed="false"/>
    <row r="1045919" customFormat="false" ht="12.8" hidden="false" customHeight="true" outlineLevel="0" collapsed="false"/>
    <row r="1045920" customFormat="false" ht="12.8" hidden="false" customHeight="true" outlineLevel="0" collapsed="false"/>
    <row r="1045921" customFormat="false" ht="12.8" hidden="false" customHeight="true" outlineLevel="0" collapsed="false"/>
    <row r="1045922" customFormat="false" ht="12.8" hidden="false" customHeight="true" outlineLevel="0" collapsed="false"/>
    <row r="1045923" customFormat="false" ht="12.8" hidden="false" customHeight="true" outlineLevel="0" collapsed="false"/>
    <row r="1045924" customFormat="false" ht="12.8" hidden="false" customHeight="true" outlineLevel="0" collapsed="false"/>
    <row r="1045925" customFormat="false" ht="12.8" hidden="false" customHeight="true" outlineLevel="0" collapsed="false"/>
    <row r="1045926" customFormat="false" ht="12.8" hidden="false" customHeight="true" outlineLevel="0" collapsed="false"/>
    <row r="1045927" customFormat="false" ht="12.8" hidden="false" customHeight="true" outlineLevel="0" collapsed="false"/>
    <row r="1045928" customFormat="false" ht="12.8" hidden="false" customHeight="true" outlineLevel="0" collapsed="false"/>
    <row r="1045929" customFormat="false" ht="12.8" hidden="false" customHeight="true" outlineLevel="0" collapsed="false"/>
    <row r="1045930" customFormat="false" ht="12.8" hidden="false" customHeight="true" outlineLevel="0" collapsed="false"/>
    <row r="1045931" customFormat="false" ht="12.8" hidden="false" customHeight="true" outlineLevel="0" collapsed="false"/>
    <row r="1045932" customFormat="false" ht="12.8" hidden="false" customHeight="true" outlineLevel="0" collapsed="false"/>
    <row r="1045933" customFormat="false" ht="12.8" hidden="false" customHeight="true" outlineLevel="0" collapsed="false"/>
    <row r="1045934" customFormat="false" ht="12.8" hidden="false" customHeight="true" outlineLevel="0" collapsed="false"/>
    <row r="1045935" customFormat="false" ht="12.8" hidden="false" customHeight="true" outlineLevel="0" collapsed="false"/>
    <row r="1045936" customFormat="false" ht="12.8" hidden="false" customHeight="true" outlineLevel="0" collapsed="false"/>
    <row r="1045937" customFormat="false" ht="12.8" hidden="false" customHeight="true" outlineLevel="0" collapsed="false"/>
    <row r="1045938" customFormat="false" ht="12.8" hidden="false" customHeight="true" outlineLevel="0" collapsed="false"/>
    <row r="1045939" customFormat="false" ht="12.8" hidden="false" customHeight="true" outlineLevel="0" collapsed="false"/>
    <row r="1045940" customFormat="false" ht="12.8" hidden="false" customHeight="true" outlineLevel="0" collapsed="false"/>
    <row r="1045941" customFormat="false" ht="12.8" hidden="false" customHeight="true" outlineLevel="0" collapsed="false"/>
    <row r="1045942" customFormat="false" ht="12.8" hidden="false" customHeight="true" outlineLevel="0" collapsed="false"/>
    <row r="1045943" customFormat="false" ht="12.8" hidden="false" customHeight="true" outlineLevel="0" collapsed="false"/>
    <row r="1045944" customFormat="false" ht="12.8" hidden="false" customHeight="true" outlineLevel="0" collapsed="false"/>
    <row r="1045945" customFormat="false" ht="12.8" hidden="false" customHeight="true" outlineLevel="0" collapsed="false"/>
    <row r="1045946" customFormat="false" ht="12.8" hidden="false" customHeight="true" outlineLevel="0" collapsed="false"/>
    <row r="1045947" customFormat="false" ht="12.8" hidden="false" customHeight="true" outlineLevel="0" collapsed="false"/>
    <row r="1045948" customFormat="false" ht="12.8" hidden="false" customHeight="true" outlineLevel="0" collapsed="false"/>
    <row r="1045949" customFormat="false" ht="12.8" hidden="false" customHeight="true" outlineLevel="0" collapsed="false"/>
    <row r="1045950" customFormat="false" ht="12.8" hidden="false" customHeight="true" outlineLevel="0" collapsed="false"/>
    <row r="1045951" customFormat="false" ht="12.8" hidden="false" customHeight="true" outlineLevel="0" collapsed="false"/>
    <row r="1045952" customFormat="false" ht="12.8" hidden="false" customHeight="true" outlineLevel="0" collapsed="false"/>
    <row r="1045953" customFormat="false" ht="12.8" hidden="false" customHeight="true" outlineLevel="0" collapsed="false"/>
    <row r="1045954" customFormat="false" ht="12.8" hidden="false" customHeight="true" outlineLevel="0" collapsed="false"/>
    <row r="1045955" customFormat="false" ht="12.8" hidden="false" customHeight="true" outlineLevel="0" collapsed="false"/>
    <row r="1045956" customFormat="false" ht="12.8" hidden="false" customHeight="true" outlineLevel="0" collapsed="false"/>
    <row r="1045957" customFormat="false" ht="12.8" hidden="false" customHeight="true" outlineLevel="0" collapsed="false"/>
    <row r="1045958" customFormat="false" ht="12.8" hidden="false" customHeight="true" outlineLevel="0" collapsed="false"/>
    <row r="1045959" customFormat="false" ht="12.8" hidden="false" customHeight="true" outlineLevel="0" collapsed="false"/>
    <row r="1045960" customFormat="false" ht="12.8" hidden="false" customHeight="true" outlineLevel="0" collapsed="false"/>
    <row r="1045961" customFormat="false" ht="12.8" hidden="false" customHeight="true" outlineLevel="0" collapsed="false"/>
    <row r="1045962" customFormat="false" ht="12.8" hidden="false" customHeight="true" outlineLevel="0" collapsed="false"/>
    <row r="1045963" customFormat="false" ht="12.8" hidden="false" customHeight="true" outlineLevel="0" collapsed="false"/>
    <row r="1045964" customFormat="false" ht="12.8" hidden="false" customHeight="true" outlineLevel="0" collapsed="false"/>
    <row r="1045965" customFormat="false" ht="12.8" hidden="false" customHeight="true" outlineLevel="0" collapsed="false"/>
    <row r="1045966" customFormat="false" ht="12.8" hidden="false" customHeight="true" outlineLevel="0" collapsed="false"/>
    <row r="1045967" customFormat="false" ht="12.8" hidden="false" customHeight="true" outlineLevel="0" collapsed="false"/>
    <row r="1045968" customFormat="false" ht="12.8" hidden="false" customHeight="true" outlineLevel="0" collapsed="false"/>
    <row r="1045969" customFormat="false" ht="12.8" hidden="false" customHeight="true" outlineLevel="0" collapsed="false"/>
    <row r="1045970" customFormat="false" ht="12.8" hidden="false" customHeight="true" outlineLevel="0" collapsed="false"/>
    <row r="1045971" customFormat="false" ht="12.8" hidden="false" customHeight="true" outlineLevel="0" collapsed="false"/>
    <row r="1045972" customFormat="false" ht="12.8" hidden="false" customHeight="true" outlineLevel="0" collapsed="false"/>
    <row r="1045973" customFormat="false" ht="12.8" hidden="false" customHeight="true" outlineLevel="0" collapsed="false"/>
    <row r="1045974" customFormat="false" ht="12.8" hidden="false" customHeight="true" outlineLevel="0" collapsed="false"/>
    <row r="1045975" customFormat="false" ht="12.8" hidden="false" customHeight="true" outlineLevel="0" collapsed="false"/>
    <row r="1045976" customFormat="false" ht="12.8" hidden="false" customHeight="true" outlineLevel="0" collapsed="false"/>
    <row r="1045977" customFormat="false" ht="12.8" hidden="false" customHeight="true" outlineLevel="0" collapsed="false"/>
    <row r="1045978" customFormat="false" ht="12.8" hidden="false" customHeight="true" outlineLevel="0" collapsed="false"/>
    <row r="1045979" customFormat="false" ht="12.8" hidden="false" customHeight="true" outlineLevel="0" collapsed="false"/>
    <row r="1045980" customFormat="false" ht="12.8" hidden="false" customHeight="true" outlineLevel="0" collapsed="false"/>
    <row r="1045981" customFormat="false" ht="12.8" hidden="false" customHeight="true" outlineLevel="0" collapsed="false"/>
    <row r="1045982" customFormat="false" ht="12.8" hidden="false" customHeight="true" outlineLevel="0" collapsed="false"/>
    <row r="1045983" customFormat="false" ht="12.8" hidden="false" customHeight="true" outlineLevel="0" collapsed="false"/>
    <row r="1045984" customFormat="false" ht="12.8" hidden="false" customHeight="true" outlineLevel="0" collapsed="false"/>
    <row r="1045985" customFormat="false" ht="12.8" hidden="false" customHeight="true" outlineLevel="0" collapsed="false"/>
    <row r="1045986" customFormat="false" ht="12.8" hidden="false" customHeight="true" outlineLevel="0" collapsed="false"/>
    <row r="1045987" customFormat="false" ht="12.8" hidden="false" customHeight="true" outlineLevel="0" collapsed="false"/>
    <row r="1045988" customFormat="false" ht="12.8" hidden="false" customHeight="true" outlineLevel="0" collapsed="false"/>
    <row r="1045989" customFormat="false" ht="12.8" hidden="false" customHeight="true" outlineLevel="0" collapsed="false"/>
    <row r="1045990" customFormat="false" ht="12.8" hidden="false" customHeight="true" outlineLevel="0" collapsed="false"/>
    <row r="1045991" customFormat="false" ht="12.8" hidden="false" customHeight="true" outlineLevel="0" collapsed="false"/>
    <row r="1045992" customFormat="false" ht="12.8" hidden="false" customHeight="true" outlineLevel="0" collapsed="false"/>
    <row r="1045993" customFormat="false" ht="12.8" hidden="false" customHeight="true" outlineLevel="0" collapsed="false"/>
    <row r="1045994" customFormat="false" ht="12.8" hidden="false" customHeight="true" outlineLevel="0" collapsed="false"/>
    <row r="1045995" customFormat="false" ht="12.8" hidden="false" customHeight="true" outlineLevel="0" collapsed="false"/>
    <row r="1045996" customFormat="false" ht="12.8" hidden="false" customHeight="true" outlineLevel="0" collapsed="false"/>
    <row r="1045997" customFormat="false" ht="12.8" hidden="false" customHeight="true" outlineLevel="0" collapsed="false"/>
    <row r="1045998" customFormat="false" ht="12.8" hidden="false" customHeight="true" outlineLevel="0" collapsed="false"/>
    <row r="1045999" customFormat="false" ht="12.8" hidden="false" customHeight="true" outlineLevel="0" collapsed="false"/>
    <row r="1046000" customFormat="false" ht="12.8" hidden="false" customHeight="true" outlineLevel="0" collapsed="false"/>
    <row r="1046001" customFormat="false" ht="12.8" hidden="false" customHeight="true" outlineLevel="0" collapsed="false"/>
    <row r="1046002" customFormat="false" ht="12.8" hidden="false" customHeight="true" outlineLevel="0" collapsed="false"/>
    <row r="1046003" customFormat="false" ht="12.8" hidden="false" customHeight="true" outlineLevel="0" collapsed="false"/>
    <row r="1046004" customFormat="false" ht="12.8" hidden="false" customHeight="true" outlineLevel="0" collapsed="false"/>
    <row r="1046005" customFormat="false" ht="12.8" hidden="false" customHeight="true" outlineLevel="0" collapsed="false"/>
    <row r="1046006" customFormat="false" ht="12.8" hidden="false" customHeight="true" outlineLevel="0" collapsed="false"/>
    <row r="1046007" customFormat="false" ht="12.8" hidden="false" customHeight="true" outlineLevel="0" collapsed="false"/>
    <row r="1046008" customFormat="false" ht="12.8" hidden="false" customHeight="true" outlineLevel="0" collapsed="false"/>
    <row r="1046009" customFormat="false" ht="12.8" hidden="false" customHeight="true" outlineLevel="0" collapsed="false"/>
    <row r="1046010" customFormat="false" ht="12.8" hidden="false" customHeight="true" outlineLevel="0" collapsed="false"/>
    <row r="1046011" customFormat="false" ht="12.8" hidden="false" customHeight="true" outlineLevel="0" collapsed="false"/>
    <row r="1046012" customFormat="false" ht="12.8" hidden="false" customHeight="true" outlineLevel="0" collapsed="false"/>
    <row r="1046013" customFormat="false" ht="12.8" hidden="false" customHeight="true" outlineLevel="0" collapsed="false"/>
    <row r="1046014" customFormat="false" ht="12.8" hidden="false" customHeight="true" outlineLevel="0" collapsed="false"/>
    <row r="1046015" customFormat="false" ht="12.8" hidden="false" customHeight="true" outlineLevel="0" collapsed="false"/>
    <row r="1046016" customFormat="false" ht="12.8" hidden="false" customHeight="true" outlineLevel="0" collapsed="false"/>
    <row r="1046017" customFormat="false" ht="12.8" hidden="false" customHeight="true" outlineLevel="0" collapsed="false"/>
    <row r="1046018" customFormat="false" ht="12.8" hidden="false" customHeight="true" outlineLevel="0" collapsed="false"/>
    <row r="1046019" customFormat="false" ht="12.8" hidden="false" customHeight="true" outlineLevel="0" collapsed="false"/>
    <row r="1046020" customFormat="false" ht="12.8" hidden="false" customHeight="true" outlineLevel="0" collapsed="false"/>
    <row r="1046021" customFormat="false" ht="12.8" hidden="false" customHeight="true" outlineLevel="0" collapsed="false"/>
    <row r="1046022" customFormat="false" ht="12.8" hidden="false" customHeight="true" outlineLevel="0" collapsed="false"/>
    <row r="1046023" customFormat="false" ht="12.8" hidden="false" customHeight="true" outlineLevel="0" collapsed="false"/>
    <row r="1046024" customFormat="false" ht="12.8" hidden="false" customHeight="true" outlineLevel="0" collapsed="false"/>
    <row r="1046025" customFormat="false" ht="12.8" hidden="false" customHeight="true" outlineLevel="0" collapsed="false"/>
    <row r="1046026" customFormat="false" ht="12.8" hidden="false" customHeight="true" outlineLevel="0" collapsed="false"/>
    <row r="1046027" customFormat="false" ht="12.8" hidden="false" customHeight="true" outlineLevel="0" collapsed="false"/>
    <row r="1046028" customFormat="false" ht="12.8" hidden="false" customHeight="true" outlineLevel="0" collapsed="false"/>
    <row r="1046029" customFormat="false" ht="12.8" hidden="false" customHeight="true" outlineLevel="0" collapsed="false"/>
    <row r="1046030" customFormat="false" ht="12.8" hidden="false" customHeight="true" outlineLevel="0" collapsed="false"/>
    <row r="1046031" customFormat="false" ht="12.8" hidden="false" customHeight="true" outlineLevel="0" collapsed="false"/>
    <row r="1046032" customFormat="false" ht="12.8" hidden="false" customHeight="true" outlineLevel="0" collapsed="false"/>
    <row r="1046033" customFormat="false" ht="12.8" hidden="false" customHeight="true" outlineLevel="0" collapsed="false"/>
    <row r="1046034" customFormat="false" ht="12.8" hidden="false" customHeight="true" outlineLevel="0" collapsed="false"/>
    <row r="1046035" customFormat="false" ht="12.8" hidden="false" customHeight="true" outlineLevel="0" collapsed="false"/>
    <row r="1046036" customFormat="false" ht="12.8" hidden="false" customHeight="true" outlineLevel="0" collapsed="false"/>
    <row r="1046037" customFormat="false" ht="12.8" hidden="false" customHeight="true" outlineLevel="0" collapsed="false"/>
    <row r="1046038" customFormat="false" ht="12.8" hidden="false" customHeight="true" outlineLevel="0" collapsed="false"/>
    <row r="1046039" customFormat="false" ht="12.8" hidden="false" customHeight="true" outlineLevel="0" collapsed="false"/>
    <row r="1046040" customFormat="false" ht="12.8" hidden="false" customHeight="true" outlineLevel="0" collapsed="false"/>
    <row r="1046041" customFormat="false" ht="12.8" hidden="false" customHeight="true" outlineLevel="0" collapsed="false"/>
    <row r="1046042" customFormat="false" ht="12.8" hidden="false" customHeight="true" outlineLevel="0" collapsed="false"/>
    <row r="1046043" customFormat="false" ht="12.8" hidden="false" customHeight="true" outlineLevel="0" collapsed="false"/>
    <row r="1046044" customFormat="false" ht="12.8" hidden="false" customHeight="true" outlineLevel="0" collapsed="false"/>
    <row r="1046045" customFormat="false" ht="12.8" hidden="false" customHeight="true" outlineLevel="0" collapsed="false"/>
    <row r="1046046" customFormat="false" ht="12.8" hidden="false" customHeight="true" outlineLevel="0" collapsed="false"/>
    <row r="1046047" customFormat="false" ht="12.8" hidden="false" customHeight="true" outlineLevel="0" collapsed="false"/>
    <row r="1046048" customFormat="false" ht="12.8" hidden="false" customHeight="true" outlineLevel="0" collapsed="false"/>
    <row r="1046049" customFormat="false" ht="12.8" hidden="false" customHeight="true" outlineLevel="0" collapsed="false"/>
    <row r="1046050" customFormat="false" ht="12.8" hidden="false" customHeight="true" outlineLevel="0" collapsed="false"/>
    <row r="1046051" customFormat="false" ht="12.8" hidden="false" customHeight="true" outlineLevel="0" collapsed="false"/>
    <row r="1046052" customFormat="false" ht="12.8" hidden="false" customHeight="true" outlineLevel="0" collapsed="false"/>
    <row r="1046053" customFormat="false" ht="12.8" hidden="false" customHeight="true" outlineLevel="0" collapsed="false"/>
    <row r="1046054" customFormat="false" ht="12.8" hidden="false" customHeight="true" outlineLevel="0" collapsed="false"/>
    <row r="1046055" customFormat="false" ht="12.8" hidden="false" customHeight="true" outlineLevel="0" collapsed="false"/>
    <row r="1046056" customFormat="false" ht="12.8" hidden="false" customHeight="true" outlineLevel="0" collapsed="false"/>
    <row r="1046057" customFormat="false" ht="12.8" hidden="false" customHeight="true" outlineLevel="0" collapsed="false"/>
    <row r="1046058" customFormat="false" ht="12.8" hidden="false" customHeight="true" outlineLevel="0" collapsed="false"/>
    <row r="1046059" customFormat="false" ht="12.8" hidden="false" customHeight="true" outlineLevel="0" collapsed="false"/>
    <row r="1046060" customFormat="false" ht="12.8" hidden="false" customHeight="true" outlineLevel="0" collapsed="false"/>
    <row r="1046061" customFormat="false" ht="12.8" hidden="false" customHeight="true" outlineLevel="0" collapsed="false"/>
    <row r="1046062" customFormat="false" ht="12.8" hidden="false" customHeight="true" outlineLevel="0" collapsed="false"/>
    <row r="1046063" customFormat="false" ht="12.8" hidden="false" customHeight="true" outlineLevel="0" collapsed="false"/>
    <row r="1046064" customFormat="false" ht="12.8" hidden="false" customHeight="true" outlineLevel="0" collapsed="false"/>
    <row r="1046065" customFormat="false" ht="12.8" hidden="false" customHeight="true" outlineLevel="0" collapsed="false"/>
    <row r="1046066" customFormat="false" ht="12.8" hidden="false" customHeight="true" outlineLevel="0" collapsed="false"/>
    <row r="1046067" customFormat="false" ht="12.8" hidden="false" customHeight="true" outlineLevel="0" collapsed="false"/>
    <row r="1046068" customFormat="false" ht="12.8" hidden="false" customHeight="true" outlineLevel="0" collapsed="false"/>
    <row r="1046069" customFormat="false" ht="12.8" hidden="false" customHeight="true" outlineLevel="0" collapsed="false"/>
    <row r="1046070" customFormat="false" ht="12.8" hidden="false" customHeight="true" outlineLevel="0" collapsed="false"/>
    <row r="1046071" customFormat="false" ht="12.8" hidden="false" customHeight="true" outlineLevel="0" collapsed="false"/>
    <row r="1046072" customFormat="false" ht="12.8" hidden="false" customHeight="true" outlineLevel="0" collapsed="false"/>
    <row r="1046073" customFormat="false" ht="12.8" hidden="false" customHeight="true" outlineLevel="0" collapsed="false"/>
    <row r="1046074" customFormat="false" ht="12.8" hidden="false" customHeight="true" outlineLevel="0" collapsed="false"/>
    <row r="1046075" customFormat="false" ht="12.8" hidden="false" customHeight="true" outlineLevel="0" collapsed="false"/>
    <row r="1046076" customFormat="false" ht="12.8" hidden="false" customHeight="true" outlineLevel="0" collapsed="false"/>
    <row r="1046077" customFormat="false" ht="12.8" hidden="false" customHeight="true" outlineLevel="0" collapsed="false"/>
    <row r="1046078" customFormat="false" ht="12.8" hidden="false" customHeight="true" outlineLevel="0" collapsed="false"/>
    <row r="1046079" customFormat="false" ht="12.8" hidden="false" customHeight="true" outlineLevel="0" collapsed="false"/>
    <row r="1046080" customFormat="false" ht="12.8" hidden="false" customHeight="true" outlineLevel="0" collapsed="false"/>
    <row r="1046081" customFormat="false" ht="12.8" hidden="false" customHeight="true" outlineLevel="0" collapsed="false"/>
    <row r="1046082" customFormat="false" ht="12.8" hidden="false" customHeight="true" outlineLevel="0" collapsed="false"/>
    <row r="1046083" customFormat="false" ht="12.8" hidden="false" customHeight="true" outlineLevel="0" collapsed="false"/>
    <row r="1046084" customFormat="false" ht="12.8" hidden="false" customHeight="true" outlineLevel="0" collapsed="false"/>
    <row r="1046085" customFormat="false" ht="12.8" hidden="false" customHeight="true" outlineLevel="0" collapsed="false"/>
    <row r="1046086" customFormat="false" ht="12.8" hidden="false" customHeight="true" outlineLevel="0" collapsed="false"/>
    <row r="1046087" customFormat="false" ht="12.8" hidden="false" customHeight="true" outlineLevel="0" collapsed="false"/>
    <row r="1046088" customFormat="false" ht="12.8" hidden="false" customHeight="true" outlineLevel="0" collapsed="false"/>
    <row r="1046089" customFormat="false" ht="12.8" hidden="false" customHeight="true" outlineLevel="0" collapsed="false"/>
    <row r="1046090" customFormat="false" ht="12.8" hidden="false" customHeight="true" outlineLevel="0" collapsed="false"/>
    <row r="1046091" customFormat="false" ht="12.8" hidden="false" customHeight="true" outlineLevel="0" collapsed="false"/>
    <row r="1046092" customFormat="false" ht="12.8" hidden="false" customHeight="true" outlineLevel="0" collapsed="false"/>
    <row r="1046093" customFormat="false" ht="12.8" hidden="false" customHeight="true" outlineLevel="0" collapsed="false"/>
    <row r="1046094" customFormat="false" ht="12.8" hidden="false" customHeight="true" outlineLevel="0" collapsed="false"/>
    <row r="1046095" customFormat="false" ht="12.8" hidden="false" customHeight="true" outlineLevel="0" collapsed="false"/>
    <row r="1046096" customFormat="false" ht="12.8" hidden="false" customHeight="true" outlineLevel="0" collapsed="false"/>
    <row r="1046097" customFormat="false" ht="12.8" hidden="false" customHeight="true" outlineLevel="0" collapsed="false"/>
    <row r="1046098" customFormat="false" ht="12.8" hidden="false" customHeight="true" outlineLevel="0" collapsed="false"/>
    <row r="1046099" customFormat="false" ht="12.8" hidden="false" customHeight="true" outlineLevel="0" collapsed="false"/>
    <row r="1046100" customFormat="false" ht="12.8" hidden="false" customHeight="true" outlineLevel="0" collapsed="false"/>
    <row r="1046101" customFormat="false" ht="12.8" hidden="false" customHeight="true" outlineLevel="0" collapsed="false"/>
    <row r="1046102" customFormat="false" ht="12.8" hidden="false" customHeight="true" outlineLevel="0" collapsed="false"/>
    <row r="1046103" customFormat="false" ht="12.8" hidden="false" customHeight="true" outlineLevel="0" collapsed="false"/>
    <row r="1046104" customFormat="false" ht="12.8" hidden="false" customHeight="true" outlineLevel="0" collapsed="false"/>
    <row r="1046105" customFormat="false" ht="12.8" hidden="false" customHeight="true" outlineLevel="0" collapsed="false"/>
    <row r="1046106" customFormat="false" ht="12.8" hidden="false" customHeight="true" outlineLevel="0" collapsed="false"/>
    <row r="1046107" customFormat="false" ht="12.8" hidden="false" customHeight="true" outlineLevel="0" collapsed="false"/>
    <row r="1046108" customFormat="false" ht="12.8" hidden="false" customHeight="true" outlineLevel="0" collapsed="false"/>
    <row r="1046109" customFormat="false" ht="12.8" hidden="false" customHeight="true" outlineLevel="0" collapsed="false"/>
    <row r="1046110" customFormat="false" ht="12.8" hidden="false" customHeight="true" outlineLevel="0" collapsed="false"/>
    <row r="1046111" customFormat="false" ht="12.8" hidden="false" customHeight="true" outlineLevel="0" collapsed="false"/>
    <row r="1046112" customFormat="false" ht="12.8" hidden="false" customHeight="true" outlineLevel="0" collapsed="false"/>
    <row r="1046113" customFormat="false" ht="12.8" hidden="false" customHeight="true" outlineLevel="0" collapsed="false"/>
    <row r="1046114" customFormat="false" ht="12.8" hidden="false" customHeight="true" outlineLevel="0" collapsed="false"/>
    <row r="1046115" customFormat="false" ht="12.8" hidden="false" customHeight="true" outlineLevel="0" collapsed="false"/>
    <row r="1046116" customFormat="false" ht="12.8" hidden="false" customHeight="true" outlineLevel="0" collapsed="false"/>
    <row r="1046117" customFormat="false" ht="12.8" hidden="false" customHeight="true" outlineLevel="0" collapsed="false"/>
    <row r="1046118" customFormat="false" ht="12.8" hidden="false" customHeight="true" outlineLevel="0" collapsed="false"/>
    <row r="1046119" customFormat="false" ht="12.8" hidden="false" customHeight="true" outlineLevel="0" collapsed="false"/>
    <row r="1046120" customFormat="false" ht="12.8" hidden="false" customHeight="true" outlineLevel="0" collapsed="false"/>
    <row r="1046121" customFormat="false" ht="12.8" hidden="false" customHeight="true" outlineLevel="0" collapsed="false"/>
    <row r="1046122" customFormat="false" ht="12.8" hidden="false" customHeight="true" outlineLevel="0" collapsed="false"/>
    <row r="1046123" customFormat="false" ht="12.8" hidden="false" customHeight="true" outlineLevel="0" collapsed="false"/>
    <row r="1046124" customFormat="false" ht="12.8" hidden="false" customHeight="true" outlineLevel="0" collapsed="false"/>
    <row r="1046125" customFormat="false" ht="12.8" hidden="false" customHeight="true" outlineLevel="0" collapsed="false"/>
    <row r="1046126" customFormat="false" ht="12.8" hidden="false" customHeight="true" outlineLevel="0" collapsed="false"/>
    <row r="1046127" customFormat="false" ht="12.8" hidden="false" customHeight="true" outlineLevel="0" collapsed="false"/>
    <row r="1046128" customFormat="false" ht="12.8" hidden="false" customHeight="true" outlineLevel="0" collapsed="false"/>
    <row r="1046129" customFormat="false" ht="12.8" hidden="false" customHeight="true" outlineLevel="0" collapsed="false"/>
    <row r="1046130" customFormat="false" ht="12.8" hidden="false" customHeight="true" outlineLevel="0" collapsed="false"/>
    <row r="1046131" customFormat="false" ht="12.8" hidden="false" customHeight="true" outlineLevel="0" collapsed="false"/>
    <row r="1046132" customFormat="false" ht="12.8" hidden="false" customHeight="true" outlineLevel="0" collapsed="false"/>
    <row r="1046133" customFormat="false" ht="12.8" hidden="false" customHeight="true" outlineLevel="0" collapsed="false"/>
    <row r="1046134" customFormat="false" ht="12.8" hidden="false" customHeight="true" outlineLevel="0" collapsed="false"/>
    <row r="1046135" customFormat="false" ht="12.8" hidden="false" customHeight="true" outlineLevel="0" collapsed="false"/>
    <row r="1046136" customFormat="false" ht="12.8" hidden="false" customHeight="true" outlineLevel="0" collapsed="false"/>
    <row r="1046137" customFormat="false" ht="12.8" hidden="false" customHeight="true" outlineLevel="0" collapsed="false"/>
    <row r="1046138" customFormat="false" ht="12.8" hidden="false" customHeight="true" outlineLevel="0" collapsed="false"/>
    <row r="1046139" customFormat="false" ht="12.8" hidden="false" customHeight="true" outlineLevel="0" collapsed="false"/>
    <row r="1046140" customFormat="false" ht="12.8" hidden="false" customHeight="true" outlineLevel="0" collapsed="false"/>
    <row r="1046141" customFormat="false" ht="12.8" hidden="false" customHeight="true" outlineLevel="0" collapsed="false"/>
    <row r="1046142" customFormat="false" ht="12.8" hidden="false" customHeight="true" outlineLevel="0" collapsed="false"/>
    <row r="1046143" customFormat="false" ht="12.8" hidden="false" customHeight="true" outlineLevel="0" collapsed="false"/>
    <row r="1046144" customFormat="false" ht="12.8" hidden="false" customHeight="true" outlineLevel="0" collapsed="false"/>
    <row r="1046145" customFormat="false" ht="12.8" hidden="false" customHeight="true" outlineLevel="0" collapsed="false"/>
    <row r="1046146" customFormat="false" ht="12.8" hidden="false" customHeight="true" outlineLevel="0" collapsed="false"/>
    <row r="1046147" customFormat="false" ht="12.8" hidden="false" customHeight="true" outlineLevel="0" collapsed="false"/>
    <row r="1046148" customFormat="false" ht="12.8" hidden="false" customHeight="true" outlineLevel="0" collapsed="false"/>
    <row r="1046149" customFormat="false" ht="12.8" hidden="false" customHeight="true" outlineLevel="0" collapsed="false"/>
    <row r="1046150" customFormat="false" ht="12.8" hidden="false" customHeight="true" outlineLevel="0" collapsed="false"/>
    <row r="1046151" customFormat="false" ht="12.8" hidden="false" customHeight="true" outlineLevel="0" collapsed="false"/>
    <row r="1046152" customFormat="false" ht="12.8" hidden="false" customHeight="true" outlineLevel="0" collapsed="false"/>
    <row r="1046153" customFormat="false" ht="12.8" hidden="false" customHeight="true" outlineLevel="0" collapsed="false"/>
    <row r="1046154" customFormat="false" ht="12.8" hidden="false" customHeight="true" outlineLevel="0" collapsed="false"/>
    <row r="1046155" customFormat="false" ht="12.8" hidden="false" customHeight="true" outlineLevel="0" collapsed="false"/>
    <row r="1046156" customFormat="false" ht="12.8" hidden="false" customHeight="true" outlineLevel="0" collapsed="false"/>
    <row r="1046157" customFormat="false" ht="12.8" hidden="false" customHeight="true" outlineLevel="0" collapsed="false"/>
    <row r="1046158" customFormat="false" ht="12.8" hidden="false" customHeight="true" outlineLevel="0" collapsed="false"/>
    <row r="1046159" customFormat="false" ht="12.8" hidden="false" customHeight="true" outlineLevel="0" collapsed="false"/>
    <row r="1046160" customFormat="false" ht="12.8" hidden="false" customHeight="true" outlineLevel="0" collapsed="false"/>
    <row r="1046161" customFormat="false" ht="12.8" hidden="false" customHeight="true" outlineLevel="0" collapsed="false"/>
    <row r="1046162" customFormat="false" ht="12.8" hidden="false" customHeight="true" outlineLevel="0" collapsed="false"/>
    <row r="1046163" customFormat="false" ht="12.8" hidden="false" customHeight="true" outlineLevel="0" collapsed="false"/>
    <row r="1046164" customFormat="false" ht="12.8" hidden="false" customHeight="true" outlineLevel="0" collapsed="false"/>
    <row r="1046165" customFormat="false" ht="12.8" hidden="false" customHeight="true" outlineLevel="0" collapsed="false"/>
    <row r="1046166" customFormat="false" ht="12.8" hidden="false" customHeight="true" outlineLevel="0" collapsed="false"/>
    <row r="1046167" customFormat="false" ht="12.8" hidden="false" customHeight="true" outlineLevel="0" collapsed="false"/>
    <row r="1046168" customFormat="false" ht="12.8" hidden="false" customHeight="true" outlineLevel="0" collapsed="false"/>
    <row r="1046169" customFormat="false" ht="12.8" hidden="false" customHeight="true" outlineLevel="0" collapsed="false"/>
    <row r="1046170" customFormat="false" ht="12.8" hidden="false" customHeight="true" outlineLevel="0" collapsed="false"/>
    <row r="1046171" customFormat="false" ht="12.8" hidden="false" customHeight="true" outlineLevel="0" collapsed="false"/>
    <row r="1046172" customFormat="false" ht="12.8" hidden="false" customHeight="true" outlineLevel="0" collapsed="false"/>
    <row r="1046173" customFormat="false" ht="12.8" hidden="false" customHeight="true" outlineLevel="0" collapsed="false"/>
    <row r="1046174" customFormat="false" ht="12.8" hidden="false" customHeight="true" outlineLevel="0" collapsed="false"/>
    <row r="1046175" customFormat="false" ht="12.8" hidden="false" customHeight="true" outlineLevel="0" collapsed="false"/>
    <row r="1046176" customFormat="false" ht="12.8" hidden="false" customHeight="true" outlineLevel="0" collapsed="false"/>
    <row r="1046177" customFormat="false" ht="12.8" hidden="false" customHeight="true" outlineLevel="0" collapsed="false"/>
    <row r="1046178" customFormat="false" ht="12.8" hidden="false" customHeight="true" outlineLevel="0" collapsed="false"/>
    <row r="1046179" customFormat="false" ht="12.8" hidden="false" customHeight="true" outlineLevel="0" collapsed="false"/>
    <row r="1046180" customFormat="false" ht="12.8" hidden="false" customHeight="true" outlineLevel="0" collapsed="false"/>
    <row r="1046181" customFormat="false" ht="12.8" hidden="false" customHeight="true" outlineLevel="0" collapsed="false"/>
    <row r="1046182" customFormat="false" ht="12.8" hidden="false" customHeight="true" outlineLevel="0" collapsed="false"/>
    <row r="1046183" customFormat="false" ht="12.8" hidden="false" customHeight="true" outlineLevel="0" collapsed="false"/>
    <row r="1046184" customFormat="false" ht="12.8" hidden="false" customHeight="true" outlineLevel="0" collapsed="false"/>
    <row r="1046185" customFormat="false" ht="12.8" hidden="false" customHeight="true" outlineLevel="0" collapsed="false"/>
    <row r="1046186" customFormat="false" ht="12.8" hidden="false" customHeight="true" outlineLevel="0" collapsed="false"/>
    <row r="1046187" customFormat="false" ht="12.8" hidden="false" customHeight="true" outlineLevel="0" collapsed="false"/>
    <row r="1046188" customFormat="false" ht="12.8" hidden="false" customHeight="true" outlineLevel="0" collapsed="false"/>
    <row r="1046189" customFormat="false" ht="12.8" hidden="false" customHeight="true" outlineLevel="0" collapsed="false"/>
    <row r="1046190" customFormat="false" ht="12.8" hidden="false" customHeight="true" outlineLevel="0" collapsed="false"/>
    <row r="1046191" customFormat="false" ht="12.8" hidden="false" customHeight="true" outlineLevel="0" collapsed="false"/>
    <row r="1046192" customFormat="false" ht="12.8" hidden="false" customHeight="true" outlineLevel="0" collapsed="false"/>
    <row r="1046193" customFormat="false" ht="12.8" hidden="false" customHeight="true" outlineLevel="0" collapsed="false"/>
    <row r="1046194" customFormat="false" ht="12.8" hidden="false" customHeight="true" outlineLevel="0" collapsed="false"/>
    <row r="1046195" customFormat="false" ht="12.8" hidden="false" customHeight="true" outlineLevel="0" collapsed="false"/>
    <row r="1046196" customFormat="false" ht="12.8" hidden="false" customHeight="true" outlineLevel="0" collapsed="false"/>
    <row r="1046197" customFormat="false" ht="12.8" hidden="false" customHeight="true" outlineLevel="0" collapsed="false"/>
    <row r="1046198" customFormat="false" ht="12.8" hidden="false" customHeight="true" outlineLevel="0" collapsed="false"/>
    <row r="1046199" customFormat="false" ht="12.8" hidden="false" customHeight="true" outlineLevel="0" collapsed="false"/>
    <row r="1046200" customFormat="false" ht="12.8" hidden="false" customHeight="true" outlineLevel="0" collapsed="false"/>
    <row r="1046201" customFormat="false" ht="12.8" hidden="false" customHeight="true" outlineLevel="0" collapsed="false"/>
    <row r="1046202" customFormat="false" ht="12.8" hidden="false" customHeight="true" outlineLevel="0" collapsed="false"/>
    <row r="1046203" customFormat="false" ht="12.8" hidden="false" customHeight="true" outlineLevel="0" collapsed="false"/>
    <row r="1046204" customFormat="false" ht="12.8" hidden="false" customHeight="true" outlineLevel="0" collapsed="false"/>
    <row r="1046205" customFormat="false" ht="12.8" hidden="false" customHeight="true" outlineLevel="0" collapsed="false"/>
    <row r="1046206" customFormat="false" ht="12.8" hidden="false" customHeight="true" outlineLevel="0" collapsed="false"/>
    <row r="1046207" customFormat="false" ht="12.8" hidden="false" customHeight="true" outlineLevel="0" collapsed="false"/>
    <row r="1046208" customFormat="false" ht="12.8" hidden="false" customHeight="true" outlineLevel="0" collapsed="false"/>
    <row r="1046209" customFormat="false" ht="12.8" hidden="false" customHeight="true" outlineLevel="0" collapsed="false"/>
    <row r="1046210" customFormat="false" ht="12.8" hidden="false" customHeight="true" outlineLevel="0" collapsed="false"/>
    <row r="1046211" customFormat="false" ht="12.8" hidden="false" customHeight="true" outlineLevel="0" collapsed="false"/>
    <row r="1046212" customFormat="false" ht="12.8" hidden="false" customHeight="true" outlineLevel="0" collapsed="false"/>
    <row r="1046213" customFormat="false" ht="12.8" hidden="false" customHeight="true" outlineLevel="0" collapsed="false"/>
    <row r="1046214" customFormat="false" ht="12.8" hidden="false" customHeight="true" outlineLevel="0" collapsed="false"/>
    <row r="1046215" customFormat="false" ht="12.8" hidden="false" customHeight="true" outlineLevel="0" collapsed="false"/>
    <row r="1046216" customFormat="false" ht="12.8" hidden="false" customHeight="true" outlineLevel="0" collapsed="false"/>
    <row r="1046217" customFormat="false" ht="12.8" hidden="false" customHeight="true" outlineLevel="0" collapsed="false"/>
    <row r="1046218" customFormat="false" ht="12.8" hidden="false" customHeight="true" outlineLevel="0" collapsed="false"/>
    <row r="1046219" customFormat="false" ht="12.8" hidden="false" customHeight="true" outlineLevel="0" collapsed="false"/>
    <row r="1046220" customFormat="false" ht="12.8" hidden="false" customHeight="true" outlineLevel="0" collapsed="false"/>
    <row r="1046221" customFormat="false" ht="12.8" hidden="false" customHeight="true" outlineLevel="0" collapsed="false"/>
    <row r="1046222" customFormat="false" ht="12.8" hidden="false" customHeight="true" outlineLevel="0" collapsed="false"/>
    <row r="1046223" customFormat="false" ht="12.8" hidden="false" customHeight="true" outlineLevel="0" collapsed="false"/>
    <row r="1046224" customFormat="false" ht="12.8" hidden="false" customHeight="true" outlineLevel="0" collapsed="false"/>
    <row r="1046225" customFormat="false" ht="12.8" hidden="false" customHeight="true" outlineLevel="0" collapsed="false"/>
    <row r="1046226" customFormat="false" ht="12.8" hidden="false" customHeight="true" outlineLevel="0" collapsed="false"/>
    <row r="1046227" customFormat="false" ht="12.8" hidden="false" customHeight="true" outlineLevel="0" collapsed="false"/>
    <row r="1046228" customFormat="false" ht="12.8" hidden="false" customHeight="true" outlineLevel="0" collapsed="false"/>
    <row r="1046229" customFormat="false" ht="12.8" hidden="false" customHeight="true" outlineLevel="0" collapsed="false"/>
    <row r="1046230" customFormat="false" ht="12.8" hidden="false" customHeight="true" outlineLevel="0" collapsed="false"/>
    <row r="1046231" customFormat="false" ht="12.8" hidden="false" customHeight="true" outlineLevel="0" collapsed="false"/>
    <row r="1046232" customFormat="false" ht="12.8" hidden="false" customHeight="true" outlineLevel="0" collapsed="false"/>
    <row r="1046233" customFormat="false" ht="12.8" hidden="false" customHeight="true" outlineLevel="0" collapsed="false"/>
    <row r="1046234" customFormat="false" ht="12.8" hidden="false" customHeight="true" outlineLevel="0" collapsed="false"/>
    <row r="1046235" customFormat="false" ht="12.8" hidden="false" customHeight="true" outlineLevel="0" collapsed="false"/>
    <row r="1046236" customFormat="false" ht="12.8" hidden="false" customHeight="true" outlineLevel="0" collapsed="false"/>
    <row r="1046237" customFormat="false" ht="12.8" hidden="false" customHeight="true" outlineLevel="0" collapsed="false"/>
    <row r="1046238" customFormat="false" ht="12.8" hidden="false" customHeight="true" outlineLevel="0" collapsed="false"/>
    <row r="1046239" customFormat="false" ht="12.8" hidden="false" customHeight="true" outlineLevel="0" collapsed="false"/>
    <row r="1046240" customFormat="false" ht="12.8" hidden="false" customHeight="true" outlineLevel="0" collapsed="false"/>
    <row r="1046241" customFormat="false" ht="12.8" hidden="false" customHeight="true" outlineLevel="0" collapsed="false"/>
    <row r="1046242" customFormat="false" ht="12.8" hidden="false" customHeight="true" outlineLevel="0" collapsed="false"/>
    <row r="1046243" customFormat="false" ht="12.8" hidden="false" customHeight="true" outlineLevel="0" collapsed="false"/>
    <row r="1046244" customFormat="false" ht="12.8" hidden="false" customHeight="true" outlineLevel="0" collapsed="false"/>
    <row r="1046245" customFormat="false" ht="12.8" hidden="false" customHeight="true" outlineLevel="0" collapsed="false"/>
    <row r="1046246" customFormat="false" ht="12.8" hidden="false" customHeight="true" outlineLevel="0" collapsed="false"/>
    <row r="1046247" customFormat="false" ht="12.8" hidden="false" customHeight="true" outlineLevel="0" collapsed="false"/>
    <row r="1046248" customFormat="false" ht="12.8" hidden="false" customHeight="true" outlineLevel="0" collapsed="false"/>
    <row r="1046249" customFormat="false" ht="12.8" hidden="false" customHeight="true" outlineLevel="0" collapsed="false"/>
    <row r="1046250" customFormat="false" ht="12.8" hidden="false" customHeight="true" outlineLevel="0" collapsed="false"/>
    <row r="1046251" customFormat="false" ht="12.8" hidden="false" customHeight="true" outlineLevel="0" collapsed="false"/>
    <row r="1046252" customFormat="false" ht="12.8" hidden="false" customHeight="true" outlineLevel="0" collapsed="false"/>
    <row r="1046253" customFormat="false" ht="12.8" hidden="false" customHeight="true" outlineLevel="0" collapsed="false"/>
    <row r="1046254" customFormat="false" ht="12.8" hidden="false" customHeight="true" outlineLevel="0" collapsed="false"/>
    <row r="1046255" customFormat="false" ht="12.8" hidden="false" customHeight="true" outlineLevel="0" collapsed="false"/>
    <row r="1046256" customFormat="false" ht="12.8" hidden="false" customHeight="true" outlineLevel="0" collapsed="false"/>
    <row r="1046257" customFormat="false" ht="12.8" hidden="false" customHeight="true" outlineLevel="0" collapsed="false"/>
    <row r="1046258" customFormat="false" ht="12.8" hidden="false" customHeight="true" outlineLevel="0" collapsed="false"/>
    <row r="1046259" customFormat="false" ht="12.8" hidden="false" customHeight="true" outlineLevel="0" collapsed="false"/>
    <row r="1046260" customFormat="false" ht="12.8" hidden="false" customHeight="true" outlineLevel="0" collapsed="false"/>
    <row r="1046261" customFormat="false" ht="12.8" hidden="false" customHeight="true" outlineLevel="0" collapsed="false"/>
    <row r="1046262" customFormat="false" ht="12.8" hidden="false" customHeight="true" outlineLevel="0" collapsed="false"/>
    <row r="1046263" customFormat="false" ht="12.8" hidden="false" customHeight="true" outlineLevel="0" collapsed="false"/>
    <row r="1046264" customFormat="false" ht="12.8" hidden="false" customHeight="true" outlineLevel="0" collapsed="false"/>
    <row r="1046265" customFormat="false" ht="12.8" hidden="false" customHeight="true" outlineLevel="0" collapsed="false"/>
    <row r="1046266" customFormat="false" ht="12.8" hidden="false" customHeight="true" outlineLevel="0" collapsed="false"/>
    <row r="1046267" customFormat="false" ht="12.8" hidden="false" customHeight="true" outlineLevel="0" collapsed="false"/>
    <row r="1046268" customFormat="false" ht="12.8" hidden="false" customHeight="true" outlineLevel="0" collapsed="false"/>
    <row r="1046269" customFormat="false" ht="12.8" hidden="false" customHeight="true" outlineLevel="0" collapsed="false"/>
    <row r="1046270" customFormat="false" ht="12.8" hidden="false" customHeight="true" outlineLevel="0" collapsed="false"/>
    <row r="1046271" customFormat="false" ht="12.8" hidden="false" customHeight="true" outlineLevel="0" collapsed="false"/>
    <row r="1046272" customFormat="false" ht="12.8" hidden="false" customHeight="true" outlineLevel="0" collapsed="false"/>
    <row r="1046273" customFormat="false" ht="12.8" hidden="false" customHeight="true" outlineLevel="0" collapsed="false"/>
    <row r="1046274" customFormat="false" ht="12.8" hidden="false" customHeight="true" outlineLevel="0" collapsed="false"/>
    <row r="1046275" customFormat="false" ht="12.8" hidden="false" customHeight="true" outlineLevel="0" collapsed="false"/>
    <row r="1046276" customFormat="false" ht="12.8" hidden="false" customHeight="true" outlineLevel="0" collapsed="false"/>
    <row r="1046277" customFormat="false" ht="12.8" hidden="false" customHeight="true" outlineLevel="0" collapsed="false"/>
    <row r="1046278" customFormat="false" ht="12.8" hidden="false" customHeight="true" outlineLevel="0" collapsed="false"/>
    <row r="1046279" customFormat="false" ht="12.8" hidden="false" customHeight="true" outlineLevel="0" collapsed="false"/>
    <row r="1046280" customFormat="false" ht="12.8" hidden="false" customHeight="true" outlineLevel="0" collapsed="false"/>
    <row r="1046281" customFormat="false" ht="12.8" hidden="false" customHeight="true" outlineLevel="0" collapsed="false"/>
    <row r="1046282" customFormat="false" ht="12.8" hidden="false" customHeight="true" outlineLevel="0" collapsed="false"/>
    <row r="1046283" customFormat="false" ht="12.8" hidden="false" customHeight="true" outlineLevel="0" collapsed="false"/>
    <row r="1046284" customFormat="false" ht="12.8" hidden="false" customHeight="true" outlineLevel="0" collapsed="false"/>
    <row r="1046285" customFormat="false" ht="12.8" hidden="false" customHeight="true" outlineLevel="0" collapsed="false"/>
    <row r="1046286" customFormat="false" ht="12.8" hidden="false" customHeight="true" outlineLevel="0" collapsed="false"/>
    <row r="1046287" customFormat="false" ht="12.8" hidden="false" customHeight="true" outlineLevel="0" collapsed="false"/>
    <row r="1046288" customFormat="false" ht="12.8" hidden="false" customHeight="true" outlineLevel="0" collapsed="false"/>
    <row r="1046289" customFormat="false" ht="12.8" hidden="false" customHeight="true" outlineLevel="0" collapsed="false"/>
    <row r="1046290" customFormat="false" ht="12.8" hidden="false" customHeight="true" outlineLevel="0" collapsed="false"/>
    <row r="1046291" customFormat="false" ht="12.8" hidden="false" customHeight="true" outlineLevel="0" collapsed="false"/>
    <row r="1046292" customFormat="false" ht="12.8" hidden="false" customHeight="true" outlineLevel="0" collapsed="false"/>
    <row r="1046293" customFormat="false" ht="12.8" hidden="false" customHeight="true" outlineLevel="0" collapsed="false"/>
    <row r="1046294" customFormat="false" ht="12.8" hidden="false" customHeight="true" outlineLevel="0" collapsed="false"/>
    <row r="1046295" customFormat="false" ht="12.8" hidden="false" customHeight="true" outlineLevel="0" collapsed="false"/>
    <row r="1046296" customFormat="false" ht="12.8" hidden="false" customHeight="true" outlineLevel="0" collapsed="false"/>
    <row r="1046297" customFormat="false" ht="12.8" hidden="false" customHeight="true" outlineLevel="0" collapsed="false"/>
    <row r="1046298" customFormat="false" ht="12.8" hidden="false" customHeight="true" outlineLevel="0" collapsed="false"/>
    <row r="1046299" customFormat="false" ht="12.8" hidden="false" customHeight="true" outlineLevel="0" collapsed="false"/>
    <row r="1046300" customFormat="false" ht="12.8" hidden="false" customHeight="true" outlineLevel="0" collapsed="false"/>
    <row r="1046301" customFormat="false" ht="12.8" hidden="false" customHeight="true" outlineLevel="0" collapsed="false"/>
    <row r="1046302" customFormat="false" ht="12.8" hidden="false" customHeight="true" outlineLevel="0" collapsed="false"/>
    <row r="1046303" customFormat="false" ht="12.8" hidden="false" customHeight="true" outlineLevel="0" collapsed="false"/>
    <row r="1046304" customFormat="false" ht="12.8" hidden="false" customHeight="true" outlineLevel="0" collapsed="false"/>
    <row r="1046305" customFormat="false" ht="12.8" hidden="false" customHeight="true" outlineLevel="0" collapsed="false"/>
    <row r="1046306" customFormat="false" ht="12.8" hidden="false" customHeight="true" outlineLevel="0" collapsed="false"/>
    <row r="1046307" customFormat="false" ht="12.8" hidden="false" customHeight="true" outlineLevel="0" collapsed="false"/>
    <row r="1046308" customFormat="false" ht="12.8" hidden="false" customHeight="true" outlineLevel="0" collapsed="false"/>
    <row r="1046309" customFormat="false" ht="12.8" hidden="false" customHeight="true" outlineLevel="0" collapsed="false"/>
    <row r="1046310" customFormat="false" ht="12.8" hidden="false" customHeight="true" outlineLevel="0" collapsed="false"/>
    <row r="1046311" customFormat="false" ht="12.8" hidden="false" customHeight="true" outlineLevel="0" collapsed="false"/>
    <row r="1046312" customFormat="false" ht="12.8" hidden="false" customHeight="true" outlineLevel="0" collapsed="false"/>
    <row r="1046313" customFormat="false" ht="12.8" hidden="false" customHeight="true" outlineLevel="0" collapsed="false"/>
    <row r="1046314" customFormat="false" ht="12.8" hidden="false" customHeight="true" outlineLevel="0" collapsed="false"/>
    <row r="1046315" customFormat="false" ht="12.8" hidden="false" customHeight="true" outlineLevel="0" collapsed="false"/>
    <row r="1046316" customFormat="false" ht="12.8" hidden="false" customHeight="true" outlineLevel="0" collapsed="false"/>
    <row r="1046317" customFormat="false" ht="12.8" hidden="false" customHeight="true" outlineLevel="0" collapsed="false"/>
    <row r="1046318" customFormat="false" ht="12.8" hidden="false" customHeight="true" outlineLevel="0" collapsed="false"/>
    <row r="1046319" customFormat="false" ht="12.8" hidden="false" customHeight="true" outlineLevel="0" collapsed="false"/>
    <row r="1046320" customFormat="false" ht="12.8" hidden="false" customHeight="true" outlineLevel="0" collapsed="false"/>
    <row r="1046321" customFormat="false" ht="12.8" hidden="false" customHeight="true" outlineLevel="0" collapsed="false"/>
    <row r="1046322" customFormat="false" ht="12.8" hidden="false" customHeight="true" outlineLevel="0" collapsed="false"/>
    <row r="1046323" customFormat="false" ht="12.8" hidden="false" customHeight="true" outlineLevel="0" collapsed="false"/>
    <row r="1046324" customFormat="false" ht="12.8" hidden="false" customHeight="true" outlineLevel="0" collapsed="false"/>
    <row r="1046325" customFormat="false" ht="12.8" hidden="false" customHeight="true" outlineLevel="0" collapsed="false"/>
    <row r="1046326" customFormat="false" ht="12.8" hidden="false" customHeight="true" outlineLevel="0" collapsed="false"/>
    <row r="1046327" customFormat="false" ht="12.8" hidden="false" customHeight="true" outlineLevel="0" collapsed="false"/>
    <row r="1046328" customFormat="false" ht="12.8" hidden="false" customHeight="true" outlineLevel="0" collapsed="false"/>
    <row r="1046329" customFormat="false" ht="12.8" hidden="false" customHeight="true" outlineLevel="0" collapsed="false"/>
    <row r="1046330" customFormat="false" ht="12.8" hidden="false" customHeight="true" outlineLevel="0" collapsed="false"/>
    <row r="1046331" customFormat="false" ht="12.8" hidden="false" customHeight="true" outlineLevel="0" collapsed="false"/>
    <row r="1046332" customFormat="false" ht="12.8" hidden="false" customHeight="true" outlineLevel="0" collapsed="false"/>
    <row r="1046333" customFormat="false" ht="12.8" hidden="false" customHeight="true" outlineLevel="0" collapsed="false"/>
    <row r="1046334" customFormat="false" ht="12.8" hidden="false" customHeight="true" outlineLevel="0" collapsed="false"/>
    <row r="1046335" customFormat="false" ht="12.8" hidden="false" customHeight="true" outlineLevel="0" collapsed="false"/>
    <row r="1046336" customFormat="false" ht="12.8" hidden="false" customHeight="true" outlineLevel="0" collapsed="false"/>
    <row r="1046337" customFormat="false" ht="12.8" hidden="false" customHeight="true" outlineLevel="0" collapsed="false"/>
    <row r="1046338" customFormat="false" ht="12.8" hidden="false" customHeight="true" outlineLevel="0" collapsed="false"/>
    <row r="1046339" customFormat="false" ht="12.8" hidden="false" customHeight="true" outlineLevel="0" collapsed="false"/>
    <row r="1046340" customFormat="false" ht="12.8" hidden="false" customHeight="true" outlineLevel="0" collapsed="false"/>
    <row r="1046341" customFormat="false" ht="12.8" hidden="false" customHeight="true" outlineLevel="0" collapsed="false"/>
    <row r="1046342" customFormat="false" ht="12.8" hidden="false" customHeight="true" outlineLevel="0" collapsed="false"/>
    <row r="1046343" customFormat="false" ht="12.8" hidden="false" customHeight="true" outlineLevel="0" collapsed="false"/>
    <row r="1046344" customFormat="false" ht="12.8" hidden="false" customHeight="true" outlineLevel="0" collapsed="false"/>
    <row r="1046345" customFormat="false" ht="12.8" hidden="false" customHeight="true" outlineLevel="0" collapsed="false"/>
    <row r="1046346" customFormat="false" ht="12.8" hidden="false" customHeight="true" outlineLevel="0" collapsed="false"/>
    <row r="1046347" customFormat="false" ht="12.8" hidden="false" customHeight="true" outlineLevel="0" collapsed="false"/>
    <row r="1046348" customFormat="false" ht="12.8" hidden="false" customHeight="true" outlineLevel="0" collapsed="false"/>
    <row r="1046349" customFormat="false" ht="12.8" hidden="false" customHeight="true" outlineLevel="0" collapsed="false"/>
    <row r="1046350" customFormat="false" ht="12.8" hidden="false" customHeight="true" outlineLevel="0" collapsed="false"/>
    <row r="1046351" customFormat="false" ht="12.8" hidden="false" customHeight="true" outlineLevel="0" collapsed="false"/>
    <row r="1046352" customFormat="false" ht="12.8" hidden="false" customHeight="true" outlineLevel="0" collapsed="false"/>
    <row r="1046353" customFormat="false" ht="12.8" hidden="false" customHeight="true" outlineLevel="0" collapsed="false"/>
    <row r="1046354" customFormat="false" ht="12.8" hidden="false" customHeight="true" outlineLevel="0" collapsed="false"/>
    <row r="1046355" customFormat="false" ht="12.8" hidden="false" customHeight="true" outlineLevel="0" collapsed="false"/>
    <row r="1046356" customFormat="false" ht="12.8" hidden="false" customHeight="true" outlineLevel="0" collapsed="false"/>
    <row r="1046357" customFormat="false" ht="12.8" hidden="false" customHeight="true" outlineLevel="0" collapsed="false"/>
    <row r="1046358" customFormat="false" ht="12.8" hidden="false" customHeight="true" outlineLevel="0" collapsed="false"/>
    <row r="1046359" customFormat="false" ht="12.8" hidden="false" customHeight="true" outlineLevel="0" collapsed="false"/>
    <row r="1046360" customFormat="false" ht="12.8" hidden="false" customHeight="true" outlineLevel="0" collapsed="false"/>
    <row r="1046361" customFormat="false" ht="12.8" hidden="false" customHeight="true" outlineLevel="0" collapsed="false"/>
    <row r="1046362" customFormat="false" ht="12.8" hidden="false" customHeight="true" outlineLevel="0" collapsed="false"/>
    <row r="1046363" customFormat="false" ht="12.8" hidden="false" customHeight="true" outlineLevel="0" collapsed="false"/>
    <row r="1046364" customFormat="false" ht="12.8" hidden="false" customHeight="true" outlineLevel="0" collapsed="false"/>
    <row r="1046365" customFormat="false" ht="12.8" hidden="false" customHeight="true" outlineLevel="0" collapsed="false"/>
    <row r="1046366" customFormat="false" ht="12.8" hidden="false" customHeight="true" outlineLevel="0" collapsed="false"/>
    <row r="1046367" customFormat="false" ht="12.8" hidden="false" customHeight="true" outlineLevel="0" collapsed="false"/>
    <row r="1046368" customFormat="false" ht="12.8" hidden="false" customHeight="true" outlineLevel="0" collapsed="false"/>
    <row r="1046369" customFormat="false" ht="12.8" hidden="false" customHeight="true" outlineLevel="0" collapsed="false"/>
    <row r="1046370" customFormat="false" ht="12.8" hidden="false" customHeight="true" outlineLevel="0" collapsed="false"/>
    <row r="1046371" customFormat="false" ht="12.8" hidden="false" customHeight="true" outlineLevel="0" collapsed="false"/>
    <row r="1046372" customFormat="false" ht="12.8" hidden="false" customHeight="true" outlineLevel="0" collapsed="false"/>
    <row r="1046373" customFormat="false" ht="12.8" hidden="false" customHeight="true" outlineLevel="0" collapsed="false"/>
    <row r="1046374" customFormat="false" ht="12.8" hidden="false" customHeight="true" outlineLevel="0" collapsed="false"/>
    <row r="1046375" customFormat="false" ht="12.8" hidden="false" customHeight="true" outlineLevel="0" collapsed="false"/>
    <row r="1046376" customFormat="false" ht="12.8" hidden="false" customHeight="true" outlineLevel="0" collapsed="false"/>
    <row r="1046377" customFormat="false" ht="12.8" hidden="false" customHeight="true" outlineLevel="0" collapsed="false"/>
    <row r="1046378" customFormat="false" ht="12.8" hidden="false" customHeight="true" outlineLevel="0" collapsed="false"/>
    <row r="1046379" customFormat="false" ht="12.8" hidden="false" customHeight="true" outlineLevel="0" collapsed="false"/>
    <row r="1046380" customFormat="false" ht="12.8" hidden="false" customHeight="true" outlineLevel="0" collapsed="false"/>
    <row r="1046381" customFormat="false" ht="12.8" hidden="false" customHeight="true" outlineLevel="0" collapsed="false"/>
    <row r="1046382" customFormat="false" ht="12.8" hidden="false" customHeight="true" outlineLevel="0" collapsed="false"/>
    <row r="1046383" customFormat="false" ht="12.8" hidden="false" customHeight="true" outlineLevel="0" collapsed="false"/>
    <row r="1046384" customFormat="false" ht="12.8" hidden="false" customHeight="true" outlineLevel="0" collapsed="false"/>
    <row r="1046385" customFormat="false" ht="12.8" hidden="false" customHeight="true" outlineLevel="0" collapsed="false"/>
    <row r="1046386" customFormat="false" ht="12.8" hidden="false" customHeight="true" outlineLevel="0" collapsed="false"/>
    <row r="1046387" customFormat="false" ht="12.8" hidden="false" customHeight="true" outlineLevel="0" collapsed="false"/>
    <row r="1046388" customFormat="false" ht="12.8" hidden="false" customHeight="true" outlineLevel="0" collapsed="false"/>
    <row r="1046389" customFormat="false" ht="12.8" hidden="false" customHeight="true" outlineLevel="0" collapsed="false"/>
    <row r="1046390" customFormat="false" ht="12.8" hidden="false" customHeight="true" outlineLevel="0" collapsed="false"/>
    <row r="1046391" customFormat="false" ht="12.8" hidden="false" customHeight="true" outlineLevel="0" collapsed="false"/>
    <row r="1046392" customFormat="false" ht="12.8" hidden="false" customHeight="true" outlineLevel="0" collapsed="false"/>
    <row r="1046393" customFormat="false" ht="12.8" hidden="false" customHeight="true" outlineLevel="0" collapsed="false"/>
    <row r="1046394" customFormat="false" ht="12.8" hidden="false" customHeight="true" outlineLevel="0" collapsed="false"/>
    <row r="1046395" customFormat="false" ht="12.8" hidden="false" customHeight="true" outlineLevel="0" collapsed="false"/>
    <row r="1046396" customFormat="false" ht="12.8" hidden="false" customHeight="true" outlineLevel="0" collapsed="false"/>
    <row r="1046397" customFormat="false" ht="12.8" hidden="false" customHeight="true" outlineLevel="0" collapsed="false"/>
    <row r="1046398" customFormat="false" ht="12.8" hidden="false" customHeight="true" outlineLevel="0" collapsed="false"/>
    <row r="1046399" customFormat="false" ht="12.8" hidden="false" customHeight="true" outlineLevel="0" collapsed="false"/>
    <row r="1046400" customFormat="false" ht="12.8" hidden="false" customHeight="true" outlineLevel="0" collapsed="false"/>
    <row r="1046401" customFormat="false" ht="12.8" hidden="false" customHeight="true" outlineLevel="0" collapsed="false"/>
    <row r="1046402" customFormat="false" ht="12.8" hidden="false" customHeight="true" outlineLevel="0" collapsed="false"/>
    <row r="1046403" customFormat="false" ht="12.8" hidden="false" customHeight="true" outlineLevel="0" collapsed="false"/>
    <row r="1046404" customFormat="false" ht="12.8" hidden="false" customHeight="true" outlineLevel="0" collapsed="false"/>
    <row r="1046405" customFormat="false" ht="12.8" hidden="false" customHeight="true" outlineLevel="0" collapsed="false"/>
    <row r="1046406" customFormat="false" ht="12.8" hidden="false" customHeight="true" outlineLevel="0" collapsed="false"/>
    <row r="1046407" customFormat="false" ht="12.8" hidden="false" customHeight="true" outlineLevel="0" collapsed="false"/>
    <row r="1046408" customFormat="false" ht="12.8" hidden="false" customHeight="true" outlineLevel="0" collapsed="false"/>
    <row r="1046409" customFormat="false" ht="12.8" hidden="false" customHeight="true" outlineLevel="0" collapsed="false"/>
    <row r="1046410" customFormat="false" ht="12.8" hidden="false" customHeight="true" outlineLevel="0" collapsed="false"/>
    <row r="1046411" customFormat="false" ht="12.8" hidden="false" customHeight="true" outlineLevel="0" collapsed="false"/>
    <row r="1046412" customFormat="false" ht="12.8" hidden="false" customHeight="true" outlineLevel="0" collapsed="false"/>
    <row r="1046413" customFormat="false" ht="12.8" hidden="false" customHeight="true" outlineLevel="0" collapsed="false"/>
    <row r="1046414" customFormat="false" ht="12.8" hidden="false" customHeight="true" outlineLevel="0" collapsed="false"/>
    <row r="1046415" customFormat="false" ht="12.8" hidden="false" customHeight="true" outlineLevel="0" collapsed="false"/>
    <row r="1046416" customFormat="false" ht="12.8" hidden="false" customHeight="true" outlineLevel="0" collapsed="false"/>
    <row r="1046417" customFormat="false" ht="12.8" hidden="false" customHeight="true" outlineLevel="0" collapsed="false"/>
    <row r="1046418" customFormat="false" ht="12.8" hidden="false" customHeight="true" outlineLevel="0" collapsed="false"/>
    <row r="1046419" customFormat="false" ht="12.8" hidden="false" customHeight="true" outlineLevel="0" collapsed="false"/>
    <row r="1046420" customFormat="false" ht="12.8" hidden="false" customHeight="true" outlineLevel="0" collapsed="false"/>
    <row r="1046421" customFormat="false" ht="12.8" hidden="false" customHeight="true" outlineLevel="0" collapsed="false"/>
    <row r="1046422" customFormat="false" ht="12.8" hidden="false" customHeight="true" outlineLevel="0" collapsed="false"/>
    <row r="1046423" customFormat="false" ht="12.8" hidden="false" customHeight="true" outlineLevel="0" collapsed="false"/>
    <row r="1046424" customFormat="false" ht="12.8" hidden="false" customHeight="true" outlineLevel="0" collapsed="false"/>
    <row r="1046425" customFormat="false" ht="12.8" hidden="false" customHeight="true" outlineLevel="0" collapsed="false"/>
    <row r="1046426" customFormat="false" ht="12.8" hidden="false" customHeight="true" outlineLevel="0" collapsed="false"/>
    <row r="1046427" customFormat="false" ht="12.8" hidden="false" customHeight="true" outlineLevel="0" collapsed="false"/>
    <row r="1046428" customFormat="false" ht="12.8" hidden="false" customHeight="true" outlineLevel="0" collapsed="false"/>
    <row r="1046429" customFormat="false" ht="12.8" hidden="false" customHeight="true" outlineLevel="0" collapsed="false"/>
    <row r="1046430" customFormat="false" ht="12.8" hidden="false" customHeight="true" outlineLevel="0" collapsed="false"/>
    <row r="1046431" customFormat="false" ht="12.8" hidden="false" customHeight="true" outlineLevel="0" collapsed="false"/>
    <row r="1046432" customFormat="false" ht="12.8" hidden="false" customHeight="true" outlineLevel="0" collapsed="false"/>
    <row r="1046433" customFormat="false" ht="12.8" hidden="false" customHeight="true" outlineLevel="0" collapsed="false"/>
    <row r="1046434" customFormat="false" ht="12.8" hidden="false" customHeight="true" outlineLevel="0" collapsed="false"/>
    <row r="1046435" customFormat="false" ht="12.8" hidden="false" customHeight="true" outlineLevel="0" collapsed="false"/>
    <row r="1046436" customFormat="false" ht="12.8" hidden="false" customHeight="true" outlineLevel="0" collapsed="false"/>
    <row r="1046437" customFormat="false" ht="12.8" hidden="false" customHeight="true" outlineLevel="0" collapsed="false"/>
    <row r="1046438" customFormat="false" ht="12.8" hidden="false" customHeight="true" outlineLevel="0" collapsed="false"/>
    <row r="1046439" customFormat="false" ht="12.8" hidden="false" customHeight="true" outlineLevel="0" collapsed="false"/>
    <row r="1046440" customFormat="false" ht="12.8" hidden="false" customHeight="true" outlineLevel="0" collapsed="false"/>
    <row r="1046441" customFormat="false" ht="12.8" hidden="false" customHeight="true" outlineLevel="0" collapsed="false"/>
    <row r="1046442" customFormat="false" ht="12.8" hidden="false" customHeight="true" outlineLevel="0" collapsed="false"/>
    <row r="1046443" customFormat="false" ht="12.8" hidden="false" customHeight="true" outlineLevel="0" collapsed="false"/>
    <row r="1046444" customFormat="false" ht="12.8" hidden="false" customHeight="true" outlineLevel="0" collapsed="false"/>
    <row r="1046445" customFormat="false" ht="12.8" hidden="false" customHeight="true" outlineLevel="0" collapsed="false"/>
    <row r="1046446" customFormat="false" ht="12.8" hidden="false" customHeight="true" outlineLevel="0" collapsed="false"/>
    <row r="1046447" customFormat="false" ht="12.8" hidden="false" customHeight="true" outlineLevel="0" collapsed="false"/>
    <row r="1046448" customFormat="false" ht="12.8" hidden="false" customHeight="true" outlineLevel="0" collapsed="false"/>
    <row r="1046449" customFormat="false" ht="12.8" hidden="false" customHeight="true" outlineLevel="0" collapsed="false"/>
    <row r="1046450" customFormat="false" ht="12.8" hidden="false" customHeight="true" outlineLevel="0" collapsed="false"/>
    <row r="1046451" customFormat="false" ht="12.8" hidden="false" customHeight="true" outlineLevel="0" collapsed="false"/>
    <row r="1046452" customFormat="false" ht="12.8" hidden="false" customHeight="true" outlineLevel="0" collapsed="false"/>
    <row r="1046453" customFormat="false" ht="12.8" hidden="false" customHeight="true" outlineLevel="0" collapsed="false"/>
    <row r="1046454" customFormat="false" ht="12.8" hidden="false" customHeight="true" outlineLevel="0" collapsed="false"/>
    <row r="1046455" customFormat="false" ht="12.8" hidden="false" customHeight="true" outlineLevel="0" collapsed="false"/>
    <row r="1046456" customFormat="false" ht="12.8" hidden="false" customHeight="true" outlineLevel="0" collapsed="false"/>
    <row r="1046457" customFormat="false" ht="12.8" hidden="false" customHeight="true" outlineLevel="0" collapsed="false"/>
    <row r="1046458" customFormat="false" ht="12.8" hidden="false" customHeight="true" outlineLevel="0" collapsed="false"/>
    <row r="1046459" customFormat="false" ht="12.8" hidden="false" customHeight="true" outlineLevel="0" collapsed="false"/>
    <row r="1046460" customFormat="false" ht="12.8" hidden="false" customHeight="true" outlineLevel="0" collapsed="false"/>
    <row r="1046461" customFormat="false" ht="12.8" hidden="false" customHeight="true" outlineLevel="0" collapsed="false"/>
    <row r="1046462" customFormat="false" ht="12.8" hidden="false" customHeight="true" outlineLevel="0" collapsed="false"/>
    <row r="1046463" customFormat="false" ht="12.8" hidden="false" customHeight="true" outlineLevel="0" collapsed="false"/>
    <row r="1046464" customFormat="false" ht="12.8" hidden="false" customHeight="true" outlineLevel="0" collapsed="false"/>
    <row r="1046465" customFormat="false" ht="12.8" hidden="false" customHeight="true" outlineLevel="0" collapsed="false"/>
    <row r="1046466" customFormat="false" ht="12.8" hidden="false" customHeight="true" outlineLevel="0" collapsed="false"/>
    <row r="1046467" customFormat="false" ht="12.8" hidden="false" customHeight="true" outlineLevel="0" collapsed="false"/>
    <row r="1046468" customFormat="false" ht="12.8" hidden="false" customHeight="true" outlineLevel="0" collapsed="false"/>
    <row r="1046469" customFormat="false" ht="12.8" hidden="false" customHeight="true" outlineLevel="0" collapsed="false"/>
    <row r="1046470" customFormat="false" ht="12.8" hidden="false" customHeight="true" outlineLevel="0" collapsed="false"/>
    <row r="1046471" customFormat="false" ht="12.8" hidden="false" customHeight="true" outlineLevel="0" collapsed="false"/>
    <row r="1046472" customFormat="false" ht="12.8" hidden="false" customHeight="true" outlineLevel="0" collapsed="false"/>
    <row r="1046473" customFormat="false" ht="12.8" hidden="false" customHeight="true" outlineLevel="0" collapsed="false"/>
    <row r="1046474" customFormat="false" ht="12.8" hidden="false" customHeight="true" outlineLevel="0" collapsed="false"/>
    <row r="1046475" customFormat="false" ht="12.8" hidden="false" customHeight="true" outlineLevel="0" collapsed="false"/>
    <row r="1046476" customFormat="false" ht="12.8" hidden="false" customHeight="true" outlineLevel="0" collapsed="false"/>
    <row r="1046477" customFormat="false" ht="12.8" hidden="false" customHeight="true" outlineLevel="0" collapsed="false"/>
    <row r="1046478" customFormat="false" ht="12.8" hidden="false" customHeight="true" outlineLevel="0" collapsed="false"/>
    <row r="1046479" customFormat="false" ht="12.8" hidden="false" customHeight="true" outlineLevel="0" collapsed="false"/>
    <row r="1046480" customFormat="false" ht="12.8" hidden="false" customHeight="true" outlineLevel="0" collapsed="false"/>
    <row r="1046481" customFormat="false" ht="12.8" hidden="false" customHeight="true" outlineLevel="0" collapsed="false"/>
    <row r="1046482" customFormat="false" ht="12.8" hidden="false" customHeight="true" outlineLevel="0" collapsed="false"/>
    <row r="1046483" customFormat="false" ht="12.8" hidden="false" customHeight="true" outlineLevel="0" collapsed="false"/>
    <row r="1046484" customFormat="false" ht="12.8" hidden="false" customHeight="true" outlineLevel="0" collapsed="false"/>
    <row r="1046485" customFormat="false" ht="12.8" hidden="false" customHeight="true" outlineLevel="0" collapsed="false"/>
    <row r="1046486" customFormat="false" ht="12.8" hidden="false" customHeight="true" outlineLevel="0" collapsed="false"/>
    <row r="1046487" customFormat="false" ht="12.8" hidden="false" customHeight="true" outlineLevel="0" collapsed="false"/>
    <row r="1046488" customFormat="false" ht="12.8" hidden="false" customHeight="true" outlineLevel="0" collapsed="false"/>
    <row r="1046489" customFormat="false" ht="12.8" hidden="false" customHeight="true" outlineLevel="0" collapsed="false"/>
    <row r="1046490" customFormat="false" ht="12.8" hidden="false" customHeight="true" outlineLevel="0" collapsed="false"/>
    <row r="1046491" customFormat="false" ht="12.8" hidden="false" customHeight="true" outlineLevel="0" collapsed="false"/>
    <row r="1046492" customFormat="false" ht="12.8" hidden="false" customHeight="true" outlineLevel="0" collapsed="false"/>
    <row r="1046493" customFormat="false" ht="12.8" hidden="false" customHeight="true" outlineLevel="0" collapsed="false"/>
    <row r="1046494" customFormat="false" ht="12.8" hidden="false" customHeight="true" outlineLevel="0" collapsed="false"/>
    <row r="1046495" customFormat="false" ht="12.8" hidden="false" customHeight="true" outlineLevel="0" collapsed="false"/>
    <row r="1046496" customFormat="false" ht="12.8" hidden="false" customHeight="true" outlineLevel="0" collapsed="false"/>
    <row r="1046497" customFormat="false" ht="12.8" hidden="false" customHeight="true" outlineLevel="0" collapsed="false"/>
    <row r="1046498" customFormat="false" ht="12.8" hidden="false" customHeight="true" outlineLevel="0" collapsed="false"/>
    <row r="1046499" customFormat="false" ht="12.8" hidden="false" customHeight="true" outlineLevel="0" collapsed="false"/>
    <row r="1046500" customFormat="false" ht="12.8" hidden="false" customHeight="true" outlineLevel="0" collapsed="false"/>
    <row r="1046501" customFormat="false" ht="12.8" hidden="false" customHeight="true" outlineLevel="0" collapsed="false"/>
    <row r="1046502" customFormat="false" ht="12.8" hidden="false" customHeight="true" outlineLevel="0" collapsed="false"/>
    <row r="1046503" customFormat="false" ht="12.8" hidden="false" customHeight="true" outlineLevel="0" collapsed="false"/>
    <row r="1046504" customFormat="false" ht="12.8" hidden="false" customHeight="true" outlineLevel="0" collapsed="false"/>
    <row r="1046505" customFormat="false" ht="12.8" hidden="false" customHeight="true" outlineLevel="0" collapsed="false"/>
    <row r="1046506" customFormat="false" ht="12.8" hidden="false" customHeight="true" outlineLevel="0" collapsed="false"/>
    <row r="1046507" customFormat="false" ht="12.8" hidden="false" customHeight="true" outlineLevel="0" collapsed="false"/>
    <row r="1046508" customFormat="false" ht="12.8" hidden="false" customHeight="true" outlineLevel="0" collapsed="false"/>
    <row r="1046509" customFormat="false" ht="12.8" hidden="false" customHeight="true" outlineLevel="0" collapsed="false"/>
    <row r="1046510" customFormat="false" ht="12.8" hidden="false" customHeight="true" outlineLevel="0" collapsed="false"/>
    <row r="1046511" customFormat="false" ht="12.8" hidden="false" customHeight="true" outlineLevel="0" collapsed="false"/>
    <row r="1046512" customFormat="false" ht="12.8" hidden="false" customHeight="true" outlineLevel="0" collapsed="false"/>
    <row r="1046513" customFormat="false" ht="12.8" hidden="false" customHeight="true" outlineLevel="0" collapsed="false"/>
    <row r="1046514" customFormat="false" ht="12.8" hidden="false" customHeight="true" outlineLevel="0" collapsed="false"/>
    <row r="1046515" customFormat="false" ht="12.8" hidden="false" customHeight="true" outlineLevel="0" collapsed="false"/>
    <row r="1046516" customFormat="false" ht="12.8" hidden="false" customHeight="true" outlineLevel="0" collapsed="false"/>
    <row r="1046517" customFormat="false" ht="12.8" hidden="false" customHeight="true" outlineLevel="0" collapsed="false"/>
    <row r="1046518" customFormat="false" ht="12.8" hidden="false" customHeight="true" outlineLevel="0" collapsed="false"/>
    <row r="1046519" customFormat="false" ht="12.8" hidden="false" customHeight="true" outlineLevel="0" collapsed="false"/>
    <row r="1046520" customFormat="false" ht="12.8" hidden="false" customHeight="true" outlineLevel="0" collapsed="false"/>
    <row r="1046521" customFormat="false" ht="12.8" hidden="false" customHeight="true" outlineLevel="0" collapsed="false"/>
    <row r="1046522" customFormat="false" ht="12.8" hidden="false" customHeight="true" outlineLevel="0" collapsed="false"/>
    <row r="1046523" customFormat="false" ht="12.8" hidden="false" customHeight="true" outlineLevel="0" collapsed="false"/>
    <row r="1046524" customFormat="false" ht="12.8" hidden="false" customHeight="true" outlineLevel="0" collapsed="false"/>
    <row r="1046525" customFormat="false" ht="12.8" hidden="false" customHeight="true" outlineLevel="0" collapsed="false"/>
    <row r="1046526" customFormat="false" ht="12.8" hidden="false" customHeight="true" outlineLevel="0" collapsed="false"/>
    <row r="1046527" customFormat="false" ht="12.8" hidden="false" customHeight="true" outlineLevel="0" collapsed="false"/>
    <row r="1046528" customFormat="false" ht="12.8" hidden="false" customHeight="true" outlineLevel="0" collapsed="false"/>
    <row r="1046529" customFormat="false" ht="12.8" hidden="false" customHeight="true" outlineLevel="0" collapsed="false"/>
    <row r="1046530" customFormat="false" ht="12.8" hidden="false" customHeight="true" outlineLevel="0" collapsed="false"/>
    <row r="1046531" customFormat="false" ht="12.8" hidden="false" customHeight="true" outlineLevel="0" collapsed="false"/>
    <row r="1046532" customFormat="false" ht="12.8" hidden="false" customHeight="true" outlineLevel="0" collapsed="false"/>
    <row r="1046533" customFormat="false" ht="12.8" hidden="false" customHeight="true" outlineLevel="0" collapsed="false"/>
    <row r="1046534" customFormat="false" ht="12.8" hidden="false" customHeight="true" outlineLevel="0" collapsed="false"/>
    <row r="1046535" customFormat="false" ht="12.8" hidden="false" customHeight="true" outlineLevel="0" collapsed="false"/>
    <row r="1046536" customFormat="false" ht="12.8" hidden="false" customHeight="true" outlineLevel="0" collapsed="false"/>
    <row r="1046537" customFormat="false" ht="12.8" hidden="false" customHeight="true" outlineLevel="0" collapsed="false"/>
    <row r="1046538" customFormat="false" ht="12.8" hidden="false" customHeight="true" outlineLevel="0" collapsed="false"/>
    <row r="1046539" customFormat="false" ht="12.8" hidden="false" customHeight="true" outlineLevel="0" collapsed="false"/>
    <row r="1046540" customFormat="false" ht="12.8" hidden="false" customHeight="true" outlineLevel="0" collapsed="false"/>
    <row r="1046541" customFormat="false" ht="12.8" hidden="false" customHeight="true" outlineLevel="0" collapsed="false"/>
    <row r="1046542" customFormat="false" ht="12.8" hidden="false" customHeight="true" outlineLevel="0" collapsed="false"/>
    <row r="1046543" customFormat="false" ht="12.8" hidden="false" customHeight="true" outlineLevel="0" collapsed="false"/>
    <row r="1046544" customFormat="false" ht="12.8" hidden="false" customHeight="true" outlineLevel="0" collapsed="false"/>
    <row r="1046545" customFormat="false" ht="12.8" hidden="false" customHeight="true" outlineLevel="0" collapsed="false"/>
    <row r="1046546" customFormat="false" ht="12.8" hidden="false" customHeight="true" outlineLevel="0" collapsed="false"/>
    <row r="1046547" customFormat="false" ht="12.8" hidden="false" customHeight="true" outlineLevel="0" collapsed="false"/>
    <row r="1046548" customFormat="false" ht="12.8" hidden="false" customHeight="true" outlineLevel="0" collapsed="false"/>
    <row r="1046549" customFormat="false" ht="12.8" hidden="false" customHeight="true" outlineLevel="0" collapsed="false"/>
    <row r="1046550" customFormat="false" ht="12.8" hidden="false" customHeight="true" outlineLevel="0" collapsed="false"/>
    <row r="1046551" customFormat="false" ht="12.8" hidden="false" customHeight="true" outlineLevel="0" collapsed="false"/>
    <row r="1046552" customFormat="false" ht="12.8" hidden="false" customHeight="true" outlineLevel="0" collapsed="false"/>
    <row r="1046553" customFormat="false" ht="12.8" hidden="false" customHeight="true" outlineLevel="0" collapsed="false"/>
    <row r="1046554" customFormat="false" ht="12.8" hidden="false" customHeight="true" outlineLevel="0" collapsed="false"/>
    <row r="1046555" customFormat="false" ht="12.8" hidden="false" customHeight="true" outlineLevel="0" collapsed="false"/>
    <row r="1046556" customFormat="false" ht="12.8" hidden="false" customHeight="true" outlineLevel="0" collapsed="false"/>
    <row r="1046557" customFormat="false" ht="12.8" hidden="false" customHeight="true" outlineLevel="0" collapsed="false"/>
    <row r="1046558" customFormat="false" ht="12.8" hidden="false" customHeight="true" outlineLevel="0" collapsed="false"/>
    <row r="1046559" customFormat="false" ht="12.8" hidden="false" customHeight="true" outlineLevel="0" collapsed="false"/>
    <row r="1046560" customFormat="false" ht="12.8" hidden="false" customHeight="true" outlineLevel="0" collapsed="false"/>
    <row r="1046561" customFormat="false" ht="12.8" hidden="false" customHeight="true" outlineLevel="0" collapsed="false"/>
    <row r="1046562" customFormat="false" ht="12.8" hidden="false" customHeight="true" outlineLevel="0" collapsed="false"/>
    <row r="1046563" customFormat="false" ht="12.8" hidden="false" customHeight="true" outlineLevel="0" collapsed="false"/>
    <row r="1046564" customFormat="false" ht="12.8" hidden="false" customHeight="true" outlineLevel="0" collapsed="false"/>
    <row r="1046565" customFormat="false" ht="12.8" hidden="false" customHeight="true" outlineLevel="0" collapsed="false"/>
    <row r="1046566" customFormat="false" ht="12.8" hidden="false" customHeight="true" outlineLevel="0" collapsed="false"/>
    <row r="1046567" customFormat="false" ht="12.8" hidden="false" customHeight="true" outlineLevel="0" collapsed="false"/>
    <row r="1046568" customFormat="false" ht="12.8" hidden="false" customHeight="true" outlineLevel="0" collapsed="false"/>
    <row r="1046569" customFormat="false" ht="12.8" hidden="false" customHeight="true" outlineLevel="0" collapsed="false"/>
    <row r="1046570" customFormat="false" ht="12.8" hidden="false" customHeight="true" outlineLevel="0" collapsed="false"/>
    <row r="1046571" customFormat="false" ht="12.8" hidden="false" customHeight="true" outlineLevel="0" collapsed="false"/>
    <row r="1046572" customFormat="false" ht="12.8" hidden="false" customHeight="true" outlineLevel="0" collapsed="false"/>
    <row r="1046573" customFormat="false" ht="12.8" hidden="false" customHeight="true" outlineLevel="0" collapsed="false"/>
    <row r="1046574" customFormat="false" ht="12.8" hidden="false" customHeight="true" outlineLevel="0" collapsed="false"/>
    <row r="1046575" customFormat="false" ht="12.8" hidden="false" customHeight="true" outlineLevel="0" collapsed="false"/>
    <row r="1046576" customFormat="false" ht="12.8" hidden="false" customHeight="true" outlineLevel="0" collapsed="false"/>
    <row r="1046577" customFormat="false" ht="12.8" hidden="false" customHeight="true" outlineLevel="0" collapsed="false"/>
    <row r="1046578" customFormat="false" ht="12.8" hidden="false" customHeight="true" outlineLevel="0" collapsed="false"/>
    <row r="1046579" customFormat="false" ht="12.8" hidden="false" customHeight="true" outlineLevel="0" collapsed="false"/>
    <row r="1046580" customFormat="false" ht="12.8" hidden="false" customHeight="true" outlineLevel="0" collapsed="false"/>
    <row r="1046581" customFormat="false" ht="12.8" hidden="false" customHeight="true" outlineLevel="0" collapsed="false"/>
    <row r="1046582" customFormat="false" ht="12.8" hidden="false" customHeight="true" outlineLevel="0" collapsed="false"/>
    <row r="1046583" customFormat="false" ht="12.8" hidden="false" customHeight="true" outlineLevel="0" collapsed="false"/>
    <row r="1046584" customFormat="false" ht="12.8" hidden="false" customHeight="true" outlineLevel="0" collapsed="false"/>
    <row r="1046585" customFormat="false" ht="12.8" hidden="false" customHeight="true" outlineLevel="0" collapsed="false"/>
    <row r="1046586" customFormat="false" ht="12.8" hidden="false" customHeight="true" outlineLevel="0" collapsed="false"/>
    <row r="1046587" customFormat="false" ht="12.8" hidden="false" customHeight="true" outlineLevel="0" collapsed="false"/>
    <row r="1046588" customFormat="false" ht="12.8" hidden="false" customHeight="true" outlineLevel="0" collapsed="false"/>
    <row r="1046589" customFormat="false" ht="12.8" hidden="false" customHeight="true" outlineLevel="0" collapsed="false"/>
    <row r="1046590" customFormat="false" ht="12.8" hidden="false" customHeight="true" outlineLevel="0" collapsed="false"/>
    <row r="1046591" customFormat="false" ht="12.8" hidden="false" customHeight="true" outlineLevel="0" collapsed="false"/>
    <row r="1046592" customFormat="false" ht="12.8" hidden="false" customHeight="true" outlineLevel="0" collapsed="false"/>
    <row r="1046593" customFormat="false" ht="12.8" hidden="false" customHeight="true" outlineLevel="0" collapsed="false"/>
    <row r="1046594" customFormat="false" ht="12.8" hidden="false" customHeight="true" outlineLevel="0" collapsed="false"/>
    <row r="1046595" customFormat="false" ht="12.8" hidden="false" customHeight="true" outlineLevel="0" collapsed="false"/>
    <row r="1046596" customFormat="false" ht="12.8" hidden="false" customHeight="true" outlineLevel="0" collapsed="false"/>
    <row r="1046597" customFormat="false" ht="12.8" hidden="false" customHeight="true" outlineLevel="0" collapsed="false"/>
    <row r="1046598" customFormat="false" ht="12.8" hidden="false" customHeight="true" outlineLevel="0" collapsed="false"/>
    <row r="1046599" customFormat="false" ht="12.8" hidden="false" customHeight="true" outlineLevel="0" collapsed="false"/>
    <row r="1046600" customFormat="false" ht="12.8" hidden="false" customHeight="true" outlineLevel="0" collapsed="false"/>
    <row r="1046601" customFormat="false" ht="12.8" hidden="false" customHeight="true" outlineLevel="0" collapsed="false"/>
    <row r="1046602" customFormat="false" ht="12.8" hidden="false" customHeight="true" outlineLevel="0" collapsed="false"/>
    <row r="1046603" customFormat="false" ht="12.8" hidden="false" customHeight="true" outlineLevel="0" collapsed="false"/>
    <row r="1046604" customFormat="false" ht="12.8" hidden="false" customHeight="true" outlineLevel="0" collapsed="false"/>
    <row r="1046605" customFormat="false" ht="12.8" hidden="false" customHeight="true" outlineLevel="0" collapsed="false"/>
    <row r="1046606" customFormat="false" ht="12.8" hidden="false" customHeight="true" outlineLevel="0" collapsed="false"/>
    <row r="1046607" customFormat="false" ht="12.8" hidden="false" customHeight="true" outlineLevel="0" collapsed="false"/>
    <row r="1046608" customFormat="false" ht="12.8" hidden="false" customHeight="true" outlineLevel="0" collapsed="false"/>
    <row r="1046609" customFormat="false" ht="12.8" hidden="false" customHeight="true" outlineLevel="0" collapsed="false"/>
    <row r="1046610" customFormat="false" ht="12.8" hidden="false" customHeight="true" outlineLevel="0" collapsed="false"/>
    <row r="1046611" customFormat="false" ht="12.8" hidden="false" customHeight="true" outlineLevel="0" collapsed="false"/>
    <row r="1046612" customFormat="false" ht="12.8" hidden="false" customHeight="true" outlineLevel="0" collapsed="false"/>
    <row r="1046613" customFormat="false" ht="12.8" hidden="false" customHeight="true" outlineLevel="0" collapsed="false"/>
    <row r="1046614" customFormat="false" ht="12.8" hidden="false" customHeight="true" outlineLevel="0" collapsed="false"/>
    <row r="1046615" customFormat="false" ht="12.8" hidden="false" customHeight="true" outlineLevel="0" collapsed="false"/>
    <row r="1046616" customFormat="false" ht="12.8" hidden="false" customHeight="true" outlineLevel="0" collapsed="false"/>
    <row r="1046617" customFormat="false" ht="12.8" hidden="false" customHeight="true" outlineLevel="0" collapsed="false"/>
    <row r="1046618" customFormat="false" ht="12.8" hidden="false" customHeight="true" outlineLevel="0" collapsed="false"/>
    <row r="1046619" customFormat="false" ht="12.8" hidden="false" customHeight="true" outlineLevel="0" collapsed="false"/>
    <row r="1046620" customFormat="false" ht="12.8" hidden="false" customHeight="true" outlineLevel="0" collapsed="false"/>
    <row r="1046621" customFormat="false" ht="12.8" hidden="false" customHeight="true" outlineLevel="0" collapsed="false"/>
    <row r="1046622" customFormat="false" ht="12.8" hidden="false" customHeight="true" outlineLevel="0" collapsed="false"/>
    <row r="1046623" customFormat="false" ht="12.8" hidden="false" customHeight="true" outlineLevel="0" collapsed="false"/>
    <row r="1046624" customFormat="false" ht="12.8" hidden="false" customHeight="true" outlineLevel="0" collapsed="false"/>
    <row r="1046625" customFormat="false" ht="12.8" hidden="false" customHeight="true" outlineLevel="0" collapsed="false"/>
    <row r="1046626" customFormat="false" ht="12.8" hidden="false" customHeight="true" outlineLevel="0" collapsed="false"/>
    <row r="1046627" customFormat="false" ht="12.8" hidden="false" customHeight="true" outlineLevel="0" collapsed="false"/>
    <row r="1046628" customFormat="false" ht="12.8" hidden="false" customHeight="true" outlineLevel="0" collapsed="false"/>
    <row r="1046629" customFormat="false" ht="12.8" hidden="false" customHeight="true" outlineLevel="0" collapsed="false"/>
    <row r="1046630" customFormat="false" ht="12.8" hidden="false" customHeight="true" outlineLevel="0" collapsed="false"/>
    <row r="1046631" customFormat="false" ht="12.8" hidden="false" customHeight="true" outlineLevel="0" collapsed="false"/>
    <row r="1046632" customFormat="false" ht="12.8" hidden="false" customHeight="true" outlineLevel="0" collapsed="false"/>
    <row r="1046633" customFormat="false" ht="12.8" hidden="false" customHeight="true" outlineLevel="0" collapsed="false"/>
    <row r="1046634" customFormat="false" ht="12.8" hidden="false" customHeight="true" outlineLevel="0" collapsed="false"/>
    <row r="1046635" customFormat="false" ht="12.8" hidden="false" customHeight="true" outlineLevel="0" collapsed="false"/>
    <row r="1046636" customFormat="false" ht="12.8" hidden="false" customHeight="true" outlineLevel="0" collapsed="false"/>
    <row r="1046637" customFormat="false" ht="12.8" hidden="false" customHeight="true" outlineLevel="0" collapsed="false"/>
    <row r="1046638" customFormat="false" ht="12.8" hidden="false" customHeight="true" outlineLevel="0" collapsed="false"/>
    <row r="1046639" customFormat="false" ht="12.8" hidden="false" customHeight="true" outlineLevel="0" collapsed="false"/>
    <row r="1046640" customFormat="false" ht="12.8" hidden="false" customHeight="true" outlineLevel="0" collapsed="false"/>
    <row r="1046641" customFormat="false" ht="12.8" hidden="false" customHeight="true" outlineLevel="0" collapsed="false"/>
    <row r="1046642" customFormat="false" ht="12.8" hidden="false" customHeight="true" outlineLevel="0" collapsed="false"/>
    <row r="1046643" customFormat="false" ht="12.8" hidden="false" customHeight="true" outlineLevel="0" collapsed="false"/>
    <row r="1046644" customFormat="false" ht="12.8" hidden="false" customHeight="true" outlineLevel="0" collapsed="false"/>
    <row r="1046645" customFormat="false" ht="12.8" hidden="false" customHeight="true" outlineLevel="0" collapsed="false"/>
    <row r="1046646" customFormat="false" ht="12.8" hidden="false" customHeight="true" outlineLevel="0" collapsed="false"/>
    <row r="1046647" customFormat="false" ht="12.8" hidden="false" customHeight="true" outlineLevel="0" collapsed="false"/>
    <row r="1046648" customFormat="false" ht="12.8" hidden="false" customHeight="true" outlineLevel="0" collapsed="false"/>
    <row r="1046649" customFormat="false" ht="12.8" hidden="false" customHeight="true" outlineLevel="0" collapsed="false"/>
    <row r="1046650" customFormat="false" ht="12.8" hidden="false" customHeight="true" outlineLevel="0" collapsed="false"/>
    <row r="1046651" customFormat="false" ht="12.8" hidden="false" customHeight="true" outlineLevel="0" collapsed="false"/>
    <row r="1046652" customFormat="false" ht="12.8" hidden="false" customHeight="true" outlineLevel="0" collapsed="false"/>
    <row r="1046653" customFormat="false" ht="12.8" hidden="false" customHeight="true" outlineLevel="0" collapsed="false"/>
    <row r="1046654" customFormat="false" ht="12.8" hidden="false" customHeight="true" outlineLevel="0" collapsed="false"/>
    <row r="1046655" customFormat="false" ht="12.8" hidden="false" customHeight="true" outlineLevel="0" collapsed="false"/>
    <row r="1046656" customFormat="false" ht="12.8" hidden="false" customHeight="true" outlineLevel="0" collapsed="false"/>
    <row r="1046657" customFormat="false" ht="12.8" hidden="false" customHeight="true" outlineLevel="0" collapsed="false"/>
    <row r="1046658" customFormat="false" ht="12.8" hidden="false" customHeight="true" outlineLevel="0" collapsed="false"/>
    <row r="1046659" customFormat="false" ht="12.8" hidden="false" customHeight="true" outlineLevel="0" collapsed="false"/>
    <row r="1046660" customFormat="false" ht="12.8" hidden="false" customHeight="true" outlineLevel="0" collapsed="false"/>
    <row r="1046661" customFormat="false" ht="12.8" hidden="false" customHeight="true" outlineLevel="0" collapsed="false"/>
    <row r="1046662" customFormat="false" ht="12.8" hidden="false" customHeight="true" outlineLevel="0" collapsed="false"/>
    <row r="1046663" customFormat="false" ht="12.8" hidden="false" customHeight="true" outlineLevel="0" collapsed="false"/>
    <row r="1046664" customFormat="false" ht="12.8" hidden="false" customHeight="true" outlineLevel="0" collapsed="false"/>
    <row r="1046665" customFormat="false" ht="12.8" hidden="false" customHeight="true" outlineLevel="0" collapsed="false"/>
    <row r="1046666" customFormat="false" ht="12.8" hidden="false" customHeight="true" outlineLevel="0" collapsed="false"/>
    <row r="1046667" customFormat="false" ht="12.8" hidden="false" customHeight="true" outlineLevel="0" collapsed="false"/>
    <row r="1046668" customFormat="false" ht="12.8" hidden="false" customHeight="true" outlineLevel="0" collapsed="false"/>
    <row r="1046669" customFormat="false" ht="12.8" hidden="false" customHeight="true" outlineLevel="0" collapsed="false"/>
    <row r="1046670" customFormat="false" ht="12.8" hidden="false" customHeight="true" outlineLevel="0" collapsed="false"/>
    <row r="1046671" customFormat="false" ht="12.8" hidden="false" customHeight="true" outlineLevel="0" collapsed="false"/>
    <row r="1046672" customFormat="false" ht="12.8" hidden="false" customHeight="true" outlineLevel="0" collapsed="false"/>
    <row r="1046673" customFormat="false" ht="12.8" hidden="false" customHeight="true" outlineLevel="0" collapsed="false"/>
    <row r="1046674" customFormat="false" ht="12.8" hidden="false" customHeight="true" outlineLevel="0" collapsed="false"/>
    <row r="1046675" customFormat="false" ht="12.8" hidden="false" customHeight="true" outlineLevel="0" collapsed="false"/>
    <row r="1046676" customFormat="false" ht="12.8" hidden="false" customHeight="true" outlineLevel="0" collapsed="false"/>
    <row r="1046677" customFormat="false" ht="12.8" hidden="false" customHeight="true" outlineLevel="0" collapsed="false"/>
    <row r="1046678" customFormat="false" ht="12.8" hidden="false" customHeight="true" outlineLevel="0" collapsed="false"/>
    <row r="1046679" customFormat="false" ht="12.8" hidden="false" customHeight="true" outlineLevel="0" collapsed="false"/>
    <row r="1046680" customFormat="false" ht="12.8" hidden="false" customHeight="true" outlineLevel="0" collapsed="false"/>
    <row r="1046681" customFormat="false" ht="12.8" hidden="false" customHeight="true" outlineLevel="0" collapsed="false"/>
    <row r="1046682" customFormat="false" ht="12.8" hidden="false" customHeight="true" outlineLevel="0" collapsed="false"/>
    <row r="1046683" customFormat="false" ht="12.8" hidden="false" customHeight="true" outlineLevel="0" collapsed="false"/>
    <row r="1046684" customFormat="false" ht="12.8" hidden="false" customHeight="true" outlineLevel="0" collapsed="false"/>
    <row r="1046685" customFormat="false" ht="12.8" hidden="false" customHeight="true" outlineLevel="0" collapsed="false"/>
    <row r="1046686" customFormat="false" ht="12.8" hidden="false" customHeight="true" outlineLevel="0" collapsed="false"/>
    <row r="1046687" customFormat="false" ht="12.8" hidden="false" customHeight="true" outlineLevel="0" collapsed="false"/>
    <row r="1046688" customFormat="false" ht="12.8" hidden="false" customHeight="true" outlineLevel="0" collapsed="false"/>
    <row r="1046689" customFormat="false" ht="12.8" hidden="false" customHeight="true" outlineLevel="0" collapsed="false"/>
    <row r="1046690" customFormat="false" ht="12.8" hidden="false" customHeight="true" outlineLevel="0" collapsed="false"/>
    <row r="1046691" customFormat="false" ht="12.8" hidden="false" customHeight="true" outlineLevel="0" collapsed="false"/>
    <row r="1046692" customFormat="false" ht="12.8" hidden="false" customHeight="true" outlineLevel="0" collapsed="false"/>
    <row r="1046693" customFormat="false" ht="12.8" hidden="false" customHeight="true" outlineLevel="0" collapsed="false"/>
    <row r="1046694" customFormat="false" ht="12.8" hidden="false" customHeight="true" outlineLevel="0" collapsed="false"/>
    <row r="1046695" customFormat="false" ht="12.8" hidden="false" customHeight="true" outlineLevel="0" collapsed="false"/>
    <row r="1046696" customFormat="false" ht="12.8" hidden="false" customHeight="true" outlineLevel="0" collapsed="false"/>
    <row r="1046697" customFormat="false" ht="12.8" hidden="false" customHeight="true" outlineLevel="0" collapsed="false"/>
    <row r="1046698" customFormat="false" ht="12.8" hidden="false" customHeight="true" outlineLevel="0" collapsed="false"/>
    <row r="1046699" customFormat="false" ht="12.8" hidden="false" customHeight="true" outlineLevel="0" collapsed="false"/>
    <row r="1046700" customFormat="false" ht="12.8" hidden="false" customHeight="true" outlineLevel="0" collapsed="false"/>
    <row r="1046701" customFormat="false" ht="12.8" hidden="false" customHeight="true" outlineLevel="0" collapsed="false"/>
    <row r="1046702" customFormat="false" ht="12.8" hidden="false" customHeight="true" outlineLevel="0" collapsed="false"/>
    <row r="1046703" customFormat="false" ht="12.8" hidden="false" customHeight="true" outlineLevel="0" collapsed="false"/>
    <row r="1046704" customFormat="false" ht="12.8" hidden="false" customHeight="true" outlineLevel="0" collapsed="false"/>
    <row r="1046705" customFormat="false" ht="12.8" hidden="false" customHeight="true" outlineLevel="0" collapsed="false"/>
    <row r="1046706" customFormat="false" ht="12.8" hidden="false" customHeight="true" outlineLevel="0" collapsed="false"/>
    <row r="1046707" customFormat="false" ht="12.8" hidden="false" customHeight="true" outlineLevel="0" collapsed="false"/>
    <row r="1046708" customFormat="false" ht="12.8" hidden="false" customHeight="true" outlineLevel="0" collapsed="false"/>
    <row r="1046709" customFormat="false" ht="12.8" hidden="false" customHeight="true" outlineLevel="0" collapsed="false"/>
    <row r="1046710" customFormat="false" ht="12.8" hidden="false" customHeight="true" outlineLevel="0" collapsed="false"/>
    <row r="1046711" customFormat="false" ht="12.8" hidden="false" customHeight="true" outlineLevel="0" collapsed="false"/>
    <row r="1046712" customFormat="false" ht="12.8" hidden="false" customHeight="true" outlineLevel="0" collapsed="false"/>
    <row r="1046713" customFormat="false" ht="12.8" hidden="false" customHeight="true" outlineLevel="0" collapsed="false"/>
    <row r="1046714" customFormat="false" ht="12.8" hidden="false" customHeight="true" outlineLevel="0" collapsed="false"/>
    <row r="1046715" customFormat="false" ht="12.8" hidden="false" customHeight="true" outlineLevel="0" collapsed="false"/>
    <row r="1046716" customFormat="false" ht="12.8" hidden="false" customHeight="true" outlineLevel="0" collapsed="false"/>
    <row r="1046717" customFormat="false" ht="12.8" hidden="false" customHeight="true" outlineLevel="0" collapsed="false"/>
    <row r="1046718" customFormat="false" ht="12.8" hidden="false" customHeight="true" outlineLevel="0" collapsed="false"/>
    <row r="1046719" customFormat="false" ht="12.8" hidden="false" customHeight="true" outlineLevel="0" collapsed="false"/>
    <row r="1046720" customFormat="false" ht="12.8" hidden="false" customHeight="true" outlineLevel="0" collapsed="false"/>
    <row r="1046721" customFormat="false" ht="12.8" hidden="false" customHeight="true" outlineLevel="0" collapsed="false"/>
    <row r="1046722" customFormat="false" ht="12.8" hidden="false" customHeight="true" outlineLevel="0" collapsed="false"/>
    <row r="1046723" customFormat="false" ht="12.8" hidden="false" customHeight="true" outlineLevel="0" collapsed="false"/>
    <row r="1046724" customFormat="false" ht="12.8" hidden="false" customHeight="true" outlineLevel="0" collapsed="false"/>
    <row r="1046725" customFormat="false" ht="12.8" hidden="false" customHeight="true" outlineLevel="0" collapsed="false"/>
    <row r="1046726" customFormat="false" ht="12.8" hidden="false" customHeight="true" outlineLevel="0" collapsed="false"/>
    <row r="1046727" customFormat="false" ht="12.8" hidden="false" customHeight="true" outlineLevel="0" collapsed="false"/>
    <row r="1046728" customFormat="false" ht="12.8" hidden="false" customHeight="true" outlineLevel="0" collapsed="false"/>
    <row r="1046729" customFormat="false" ht="12.8" hidden="false" customHeight="true" outlineLevel="0" collapsed="false"/>
    <row r="1046730" customFormat="false" ht="12.8" hidden="false" customHeight="true" outlineLevel="0" collapsed="false"/>
    <row r="1046731" customFormat="false" ht="12.8" hidden="false" customHeight="true" outlineLevel="0" collapsed="false"/>
    <row r="1046732" customFormat="false" ht="12.8" hidden="false" customHeight="true" outlineLevel="0" collapsed="false"/>
    <row r="1046733" customFormat="false" ht="12.8" hidden="false" customHeight="true" outlineLevel="0" collapsed="false"/>
    <row r="1046734" customFormat="false" ht="12.8" hidden="false" customHeight="true" outlineLevel="0" collapsed="false"/>
    <row r="1046735" customFormat="false" ht="12.8" hidden="false" customHeight="true" outlineLevel="0" collapsed="false"/>
    <row r="1046736" customFormat="false" ht="12.8" hidden="false" customHeight="true" outlineLevel="0" collapsed="false"/>
    <row r="1046737" customFormat="false" ht="12.8" hidden="false" customHeight="true" outlineLevel="0" collapsed="false"/>
    <row r="1046738" customFormat="false" ht="12.8" hidden="false" customHeight="true" outlineLevel="0" collapsed="false"/>
    <row r="1046739" customFormat="false" ht="12.8" hidden="false" customHeight="true" outlineLevel="0" collapsed="false"/>
    <row r="1046740" customFormat="false" ht="12.8" hidden="false" customHeight="true" outlineLevel="0" collapsed="false"/>
    <row r="1046741" customFormat="false" ht="12.8" hidden="false" customHeight="true" outlineLevel="0" collapsed="false"/>
    <row r="1046742" customFormat="false" ht="12.8" hidden="false" customHeight="true" outlineLevel="0" collapsed="false"/>
    <row r="1046743" customFormat="false" ht="12.8" hidden="false" customHeight="true" outlineLevel="0" collapsed="false"/>
    <row r="1046744" customFormat="false" ht="12.8" hidden="false" customHeight="true" outlineLevel="0" collapsed="false"/>
    <row r="1046745" customFormat="false" ht="12.8" hidden="false" customHeight="true" outlineLevel="0" collapsed="false"/>
    <row r="1046746" customFormat="false" ht="12.8" hidden="false" customHeight="true" outlineLevel="0" collapsed="false"/>
    <row r="1046747" customFormat="false" ht="12.8" hidden="false" customHeight="true" outlineLevel="0" collapsed="false"/>
    <row r="1046748" customFormat="false" ht="12.8" hidden="false" customHeight="true" outlineLevel="0" collapsed="false"/>
    <row r="1046749" customFormat="false" ht="12.8" hidden="false" customHeight="true" outlineLevel="0" collapsed="false"/>
    <row r="1046750" customFormat="false" ht="12.8" hidden="false" customHeight="true" outlineLevel="0" collapsed="false"/>
    <row r="1046751" customFormat="false" ht="12.8" hidden="false" customHeight="true" outlineLevel="0" collapsed="false"/>
    <row r="1046752" customFormat="false" ht="12.8" hidden="false" customHeight="true" outlineLevel="0" collapsed="false"/>
    <row r="1046753" customFormat="false" ht="12.8" hidden="false" customHeight="true" outlineLevel="0" collapsed="false"/>
    <row r="1046754" customFormat="false" ht="12.8" hidden="false" customHeight="true" outlineLevel="0" collapsed="false"/>
    <row r="1046755" customFormat="false" ht="12.8" hidden="false" customHeight="true" outlineLevel="0" collapsed="false"/>
    <row r="1046756" customFormat="false" ht="12.8" hidden="false" customHeight="true" outlineLevel="0" collapsed="false"/>
    <row r="1046757" customFormat="false" ht="12.8" hidden="false" customHeight="true" outlineLevel="0" collapsed="false"/>
    <row r="1046758" customFormat="false" ht="12.8" hidden="false" customHeight="true" outlineLevel="0" collapsed="false"/>
    <row r="1046759" customFormat="false" ht="12.8" hidden="false" customHeight="true" outlineLevel="0" collapsed="false"/>
    <row r="1046760" customFormat="false" ht="12.8" hidden="false" customHeight="true" outlineLevel="0" collapsed="false"/>
    <row r="1046761" customFormat="false" ht="12.8" hidden="false" customHeight="true" outlineLevel="0" collapsed="false"/>
    <row r="1046762" customFormat="false" ht="12.8" hidden="false" customHeight="true" outlineLevel="0" collapsed="false"/>
    <row r="1046763" customFormat="false" ht="12.8" hidden="false" customHeight="true" outlineLevel="0" collapsed="false"/>
    <row r="1046764" customFormat="false" ht="12.8" hidden="false" customHeight="true" outlineLevel="0" collapsed="false"/>
    <row r="1046765" customFormat="false" ht="12.8" hidden="false" customHeight="true" outlineLevel="0" collapsed="false"/>
    <row r="1046766" customFormat="false" ht="12.8" hidden="false" customHeight="true" outlineLevel="0" collapsed="false"/>
    <row r="1046767" customFormat="false" ht="12.8" hidden="false" customHeight="true" outlineLevel="0" collapsed="false"/>
    <row r="1046768" customFormat="false" ht="12.8" hidden="false" customHeight="true" outlineLevel="0" collapsed="false"/>
    <row r="1046769" customFormat="false" ht="12.8" hidden="false" customHeight="true" outlineLevel="0" collapsed="false"/>
    <row r="1046770" customFormat="false" ht="12.8" hidden="false" customHeight="true" outlineLevel="0" collapsed="false"/>
    <row r="1046771" customFormat="false" ht="12.8" hidden="false" customHeight="true" outlineLevel="0" collapsed="false"/>
    <row r="1046772" customFormat="false" ht="12.8" hidden="false" customHeight="true" outlineLevel="0" collapsed="false"/>
    <row r="1046773" customFormat="false" ht="12.8" hidden="false" customHeight="true" outlineLevel="0" collapsed="false"/>
    <row r="1046774" customFormat="false" ht="12.8" hidden="false" customHeight="true" outlineLevel="0" collapsed="false"/>
    <row r="1046775" customFormat="false" ht="12.8" hidden="false" customHeight="true" outlineLevel="0" collapsed="false"/>
    <row r="1046776" customFormat="false" ht="12.8" hidden="false" customHeight="true" outlineLevel="0" collapsed="false"/>
    <row r="1046777" customFormat="false" ht="12.8" hidden="false" customHeight="true" outlineLevel="0" collapsed="false"/>
    <row r="1046778" customFormat="false" ht="12.8" hidden="false" customHeight="true" outlineLevel="0" collapsed="false"/>
    <row r="1046779" customFormat="false" ht="12.8" hidden="false" customHeight="true" outlineLevel="0" collapsed="false"/>
    <row r="1046780" customFormat="false" ht="12.8" hidden="false" customHeight="true" outlineLevel="0" collapsed="false"/>
    <row r="1046781" customFormat="false" ht="12.8" hidden="false" customHeight="true" outlineLevel="0" collapsed="false"/>
    <row r="1046782" customFormat="false" ht="12.8" hidden="false" customHeight="true" outlineLevel="0" collapsed="false"/>
    <row r="1046783" customFormat="false" ht="12.8" hidden="false" customHeight="true" outlineLevel="0" collapsed="false"/>
    <row r="1046784" customFormat="false" ht="12.8" hidden="false" customHeight="true" outlineLevel="0" collapsed="false"/>
    <row r="1046785" customFormat="false" ht="12.8" hidden="false" customHeight="true" outlineLevel="0" collapsed="false"/>
    <row r="1046786" customFormat="false" ht="12.8" hidden="false" customHeight="true" outlineLevel="0" collapsed="false"/>
    <row r="1046787" customFormat="false" ht="12.8" hidden="false" customHeight="true" outlineLevel="0" collapsed="false"/>
    <row r="1046788" customFormat="false" ht="12.8" hidden="false" customHeight="true" outlineLevel="0" collapsed="false"/>
    <row r="1046789" customFormat="false" ht="12.8" hidden="false" customHeight="true" outlineLevel="0" collapsed="false"/>
    <row r="1046790" customFormat="false" ht="12.8" hidden="false" customHeight="true" outlineLevel="0" collapsed="false"/>
    <row r="1046791" customFormat="false" ht="12.8" hidden="false" customHeight="true" outlineLevel="0" collapsed="false"/>
    <row r="1046792" customFormat="false" ht="12.8" hidden="false" customHeight="true" outlineLevel="0" collapsed="false"/>
    <row r="1046793" customFormat="false" ht="12.8" hidden="false" customHeight="true" outlineLevel="0" collapsed="false"/>
    <row r="1046794" customFormat="false" ht="12.8" hidden="false" customHeight="true" outlineLevel="0" collapsed="false"/>
    <row r="1046795" customFormat="false" ht="12.8" hidden="false" customHeight="true" outlineLevel="0" collapsed="false"/>
    <row r="1046796" customFormat="false" ht="12.8" hidden="false" customHeight="true" outlineLevel="0" collapsed="false"/>
    <row r="1046797" customFormat="false" ht="12.8" hidden="false" customHeight="true" outlineLevel="0" collapsed="false"/>
    <row r="1046798" customFormat="false" ht="12.8" hidden="false" customHeight="true" outlineLevel="0" collapsed="false"/>
    <row r="1046799" customFormat="false" ht="12.8" hidden="false" customHeight="true" outlineLevel="0" collapsed="false"/>
    <row r="1046800" customFormat="false" ht="12.8" hidden="false" customHeight="true" outlineLevel="0" collapsed="false"/>
    <row r="1046801" customFormat="false" ht="12.8" hidden="false" customHeight="true" outlineLevel="0" collapsed="false"/>
    <row r="1046802" customFormat="false" ht="12.8" hidden="false" customHeight="true" outlineLevel="0" collapsed="false"/>
    <row r="1046803" customFormat="false" ht="12.8" hidden="false" customHeight="true" outlineLevel="0" collapsed="false"/>
    <row r="1046804" customFormat="false" ht="12.8" hidden="false" customHeight="true" outlineLevel="0" collapsed="false"/>
    <row r="1046805" customFormat="false" ht="12.8" hidden="false" customHeight="true" outlineLevel="0" collapsed="false"/>
    <row r="1046806" customFormat="false" ht="12.8" hidden="false" customHeight="true" outlineLevel="0" collapsed="false"/>
    <row r="1046807" customFormat="false" ht="12.8" hidden="false" customHeight="true" outlineLevel="0" collapsed="false"/>
    <row r="1046808" customFormat="false" ht="12.8" hidden="false" customHeight="true" outlineLevel="0" collapsed="false"/>
    <row r="1046809" customFormat="false" ht="12.8" hidden="false" customHeight="true" outlineLevel="0" collapsed="false"/>
    <row r="1046810" customFormat="false" ht="12.8" hidden="false" customHeight="true" outlineLevel="0" collapsed="false"/>
    <row r="1046811" customFormat="false" ht="12.8" hidden="false" customHeight="true" outlineLevel="0" collapsed="false"/>
    <row r="1046812" customFormat="false" ht="12.8" hidden="false" customHeight="true" outlineLevel="0" collapsed="false"/>
    <row r="1046813" customFormat="false" ht="12.8" hidden="false" customHeight="true" outlineLevel="0" collapsed="false"/>
    <row r="1046814" customFormat="false" ht="12.8" hidden="false" customHeight="true" outlineLevel="0" collapsed="false"/>
    <row r="1046815" customFormat="false" ht="12.8" hidden="false" customHeight="true" outlineLevel="0" collapsed="false"/>
    <row r="1046816" customFormat="false" ht="12.8" hidden="false" customHeight="true" outlineLevel="0" collapsed="false"/>
    <row r="1046817" customFormat="false" ht="12.8" hidden="false" customHeight="true" outlineLevel="0" collapsed="false"/>
    <row r="1046818" customFormat="false" ht="12.8" hidden="false" customHeight="true" outlineLevel="0" collapsed="false"/>
    <row r="1046819" customFormat="false" ht="12.8" hidden="false" customHeight="true" outlineLevel="0" collapsed="false"/>
    <row r="1046820" customFormat="false" ht="12.8" hidden="false" customHeight="true" outlineLevel="0" collapsed="false"/>
    <row r="1046821" customFormat="false" ht="12.8" hidden="false" customHeight="true" outlineLevel="0" collapsed="false"/>
    <row r="1046822" customFormat="false" ht="12.8" hidden="false" customHeight="true" outlineLevel="0" collapsed="false"/>
    <row r="1046823" customFormat="false" ht="12.8" hidden="false" customHeight="true" outlineLevel="0" collapsed="false"/>
    <row r="1046824" customFormat="false" ht="12.8" hidden="false" customHeight="true" outlineLevel="0" collapsed="false"/>
    <row r="1046825" customFormat="false" ht="12.8" hidden="false" customHeight="true" outlineLevel="0" collapsed="false"/>
    <row r="1046826" customFormat="false" ht="12.8" hidden="false" customHeight="true" outlineLevel="0" collapsed="false"/>
    <row r="1046827" customFormat="false" ht="12.8" hidden="false" customHeight="true" outlineLevel="0" collapsed="false"/>
    <row r="1046828" customFormat="false" ht="12.8" hidden="false" customHeight="true" outlineLevel="0" collapsed="false"/>
    <row r="1046829" customFormat="false" ht="12.8" hidden="false" customHeight="true" outlineLevel="0" collapsed="false"/>
    <row r="1046830" customFormat="false" ht="12.8" hidden="false" customHeight="true" outlineLevel="0" collapsed="false"/>
    <row r="1046831" customFormat="false" ht="12.8" hidden="false" customHeight="true" outlineLevel="0" collapsed="false"/>
    <row r="1046832" customFormat="false" ht="12.8" hidden="false" customHeight="true" outlineLevel="0" collapsed="false"/>
    <row r="1046833" customFormat="false" ht="12.8" hidden="false" customHeight="true" outlineLevel="0" collapsed="false"/>
    <row r="1046834" customFormat="false" ht="12.8" hidden="false" customHeight="true" outlineLevel="0" collapsed="false"/>
    <row r="1046835" customFormat="false" ht="12.8" hidden="false" customHeight="true" outlineLevel="0" collapsed="false"/>
    <row r="1046836" customFormat="false" ht="12.8" hidden="false" customHeight="true" outlineLevel="0" collapsed="false"/>
    <row r="1046837" customFormat="false" ht="12.8" hidden="false" customHeight="true" outlineLevel="0" collapsed="false"/>
    <row r="1046838" customFormat="false" ht="12.8" hidden="false" customHeight="true" outlineLevel="0" collapsed="false"/>
    <row r="1046839" customFormat="false" ht="12.8" hidden="false" customHeight="true" outlineLevel="0" collapsed="false"/>
    <row r="1046840" customFormat="false" ht="12.8" hidden="false" customHeight="true" outlineLevel="0" collapsed="false"/>
    <row r="1046841" customFormat="false" ht="12.8" hidden="false" customHeight="true" outlineLevel="0" collapsed="false"/>
    <row r="1046842" customFormat="false" ht="12.8" hidden="false" customHeight="true" outlineLevel="0" collapsed="false"/>
    <row r="1046843" customFormat="false" ht="12.8" hidden="false" customHeight="true" outlineLevel="0" collapsed="false"/>
    <row r="1046844" customFormat="false" ht="12.8" hidden="false" customHeight="true" outlineLevel="0" collapsed="false"/>
    <row r="1046845" customFormat="false" ht="12.8" hidden="false" customHeight="true" outlineLevel="0" collapsed="false"/>
    <row r="1046846" customFormat="false" ht="12.8" hidden="false" customHeight="true" outlineLevel="0" collapsed="false"/>
    <row r="1046847" customFormat="false" ht="12.8" hidden="false" customHeight="true" outlineLevel="0" collapsed="false"/>
    <row r="1046848" customFormat="false" ht="12.8" hidden="false" customHeight="true" outlineLevel="0" collapsed="false"/>
    <row r="1046849" customFormat="false" ht="12.8" hidden="false" customHeight="true" outlineLevel="0" collapsed="false"/>
    <row r="1046850" customFormat="false" ht="12.8" hidden="false" customHeight="true" outlineLevel="0" collapsed="false"/>
    <row r="1046851" customFormat="false" ht="12.8" hidden="false" customHeight="true" outlineLevel="0" collapsed="false"/>
    <row r="1046852" customFormat="false" ht="12.8" hidden="false" customHeight="true" outlineLevel="0" collapsed="false"/>
    <row r="1046853" customFormat="false" ht="12.8" hidden="false" customHeight="true" outlineLevel="0" collapsed="false"/>
    <row r="1046854" customFormat="false" ht="12.8" hidden="false" customHeight="true" outlineLevel="0" collapsed="false"/>
    <row r="1046855" customFormat="false" ht="12.8" hidden="false" customHeight="true" outlineLevel="0" collapsed="false"/>
    <row r="1046856" customFormat="false" ht="12.8" hidden="false" customHeight="true" outlineLevel="0" collapsed="false"/>
    <row r="1046857" customFormat="false" ht="12.8" hidden="false" customHeight="true" outlineLevel="0" collapsed="false"/>
    <row r="1046858" customFormat="false" ht="12.8" hidden="false" customHeight="true" outlineLevel="0" collapsed="false"/>
    <row r="1046859" customFormat="false" ht="12.8" hidden="false" customHeight="true" outlineLevel="0" collapsed="false"/>
    <row r="1046860" customFormat="false" ht="12.8" hidden="false" customHeight="true" outlineLevel="0" collapsed="false"/>
    <row r="1046861" customFormat="false" ht="12.8" hidden="false" customHeight="true" outlineLevel="0" collapsed="false"/>
    <row r="1046862" customFormat="false" ht="12.8" hidden="false" customHeight="true" outlineLevel="0" collapsed="false"/>
    <row r="1046863" customFormat="false" ht="12.8" hidden="false" customHeight="true" outlineLevel="0" collapsed="false"/>
    <row r="1046864" customFormat="false" ht="12.8" hidden="false" customHeight="true" outlineLevel="0" collapsed="false"/>
    <row r="1046865" customFormat="false" ht="12.8" hidden="false" customHeight="true" outlineLevel="0" collapsed="false"/>
    <row r="1046866" customFormat="false" ht="12.8" hidden="false" customHeight="true" outlineLevel="0" collapsed="false"/>
    <row r="1046867" customFormat="false" ht="12.8" hidden="false" customHeight="true" outlineLevel="0" collapsed="false"/>
    <row r="1046868" customFormat="false" ht="12.8" hidden="false" customHeight="true" outlineLevel="0" collapsed="false"/>
    <row r="1046869" customFormat="false" ht="12.8" hidden="false" customHeight="true" outlineLevel="0" collapsed="false"/>
    <row r="1046870" customFormat="false" ht="12.8" hidden="false" customHeight="true" outlineLevel="0" collapsed="false"/>
    <row r="1046871" customFormat="false" ht="12.8" hidden="false" customHeight="true" outlineLevel="0" collapsed="false"/>
    <row r="1046872" customFormat="false" ht="12.8" hidden="false" customHeight="true" outlineLevel="0" collapsed="false"/>
    <row r="1046873" customFormat="false" ht="12.8" hidden="false" customHeight="true" outlineLevel="0" collapsed="false"/>
    <row r="1046874" customFormat="false" ht="12.8" hidden="false" customHeight="true" outlineLevel="0" collapsed="false"/>
    <row r="1046875" customFormat="false" ht="12.8" hidden="false" customHeight="true" outlineLevel="0" collapsed="false"/>
    <row r="1046876" customFormat="false" ht="12.8" hidden="false" customHeight="true" outlineLevel="0" collapsed="false"/>
    <row r="1046877" customFormat="false" ht="12.8" hidden="false" customHeight="true" outlineLevel="0" collapsed="false"/>
    <row r="1046878" customFormat="false" ht="12.8" hidden="false" customHeight="true" outlineLevel="0" collapsed="false"/>
    <row r="1046879" customFormat="false" ht="12.8" hidden="false" customHeight="true" outlineLevel="0" collapsed="false"/>
    <row r="1046880" customFormat="false" ht="12.8" hidden="false" customHeight="true" outlineLevel="0" collapsed="false"/>
    <row r="1046881" customFormat="false" ht="12.8" hidden="false" customHeight="true" outlineLevel="0" collapsed="false"/>
    <row r="1046882" customFormat="false" ht="12.8" hidden="false" customHeight="true" outlineLevel="0" collapsed="false"/>
    <row r="1046883" customFormat="false" ht="12.8" hidden="false" customHeight="true" outlineLevel="0" collapsed="false"/>
    <row r="1046884" customFormat="false" ht="12.8" hidden="false" customHeight="true" outlineLevel="0" collapsed="false"/>
    <row r="1046885" customFormat="false" ht="12.8" hidden="false" customHeight="true" outlineLevel="0" collapsed="false"/>
    <row r="1046886" customFormat="false" ht="12.8" hidden="false" customHeight="true" outlineLevel="0" collapsed="false"/>
    <row r="1046887" customFormat="false" ht="12.8" hidden="false" customHeight="true" outlineLevel="0" collapsed="false"/>
    <row r="1046888" customFormat="false" ht="12.8" hidden="false" customHeight="true" outlineLevel="0" collapsed="false"/>
    <row r="1046889" customFormat="false" ht="12.8" hidden="false" customHeight="true" outlineLevel="0" collapsed="false"/>
    <row r="1046890" customFormat="false" ht="12.8" hidden="false" customHeight="true" outlineLevel="0" collapsed="false"/>
    <row r="1046891" customFormat="false" ht="12.8" hidden="false" customHeight="true" outlineLevel="0" collapsed="false"/>
    <row r="1046892" customFormat="false" ht="12.8" hidden="false" customHeight="true" outlineLevel="0" collapsed="false"/>
    <row r="1046893" customFormat="false" ht="12.8" hidden="false" customHeight="true" outlineLevel="0" collapsed="false"/>
    <row r="1046894" customFormat="false" ht="12.8" hidden="false" customHeight="true" outlineLevel="0" collapsed="false"/>
    <row r="1046895" customFormat="false" ht="12.8" hidden="false" customHeight="true" outlineLevel="0" collapsed="false"/>
    <row r="1046896" customFormat="false" ht="12.8" hidden="false" customHeight="true" outlineLevel="0" collapsed="false"/>
    <row r="1046897" customFormat="false" ht="12.8" hidden="false" customHeight="true" outlineLevel="0" collapsed="false"/>
    <row r="1046898" customFormat="false" ht="12.8" hidden="false" customHeight="true" outlineLevel="0" collapsed="false"/>
    <row r="1046899" customFormat="false" ht="12.8" hidden="false" customHeight="true" outlineLevel="0" collapsed="false"/>
    <row r="1046900" customFormat="false" ht="12.8" hidden="false" customHeight="true" outlineLevel="0" collapsed="false"/>
    <row r="1046901" customFormat="false" ht="12.8" hidden="false" customHeight="true" outlineLevel="0" collapsed="false"/>
    <row r="1046902" customFormat="false" ht="12.8" hidden="false" customHeight="true" outlineLevel="0" collapsed="false"/>
    <row r="1046903" customFormat="false" ht="12.8" hidden="false" customHeight="true" outlineLevel="0" collapsed="false"/>
    <row r="1046904" customFormat="false" ht="12.8" hidden="false" customHeight="true" outlineLevel="0" collapsed="false"/>
    <row r="1046905" customFormat="false" ht="12.8" hidden="false" customHeight="true" outlineLevel="0" collapsed="false"/>
    <row r="1046906" customFormat="false" ht="12.8" hidden="false" customHeight="true" outlineLevel="0" collapsed="false"/>
    <row r="1046907" customFormat="false" ht="12.8" hidden="false" customHeight="true" outlineLevel="0" collapsed="false"/>
    <row r="1046908" customFormat="false" ht="12.8" hidden="false" customHeight="true" outlineLevel="0" collapsed="false"/>
    <row r="1046909" customFormat="false" ht="12.8" hidden="false" customHeight="true" outlineLevel="0" collapsed="false"/>
    <row r="1046910" customFormat="false" ht="12.8" hidden="false" customHeight="true" outlineLevel="0" collapsed="false"/>
    <row r="1046911" customFormat="false" ht="12.8" hidden="false" customHeight="true" outlineLevel="0" collapsed="false"/>
    <row r="1046912" customFormat="false" ht="12.8" hidden="false" customHeight="true" outlineLevel="0" collapsed="false"/>
    <row r="1046913" customFormat="false" ht="12.8" hidden="false" customHeight="true" outlineLevel="0" collapsed="false"/>
    <row r="1046914" customFormat="false" ht="12.8" hidden="false" customHeight="true" outlineLevel="0" collapsed="false"/>
    <row r="1046915" customFormat="false" ht="12.8" hidden="false" customHeight="true" outlineLevel="0" collapsed="false"/>
    <row r="1046916" customFormat="false" ht="12.8" hidden="false" customHeight="true" outlineLevel="0" collapsed="false"/>
    <row r="1046917" customFormat="false" ht="12.8" hidden="false" customHeight="true" outlineLevel="0" collapsed="false"/>
    <row r="1046918" customFormat="false" ht="12.8" hidden="false" customHeight="true" outlineLevel="0" collapsed="false"/>
    <row r="1046919" customFormat="false" ht="12.8" hidden="false" customHeight="true" outlineLevel="0" collapsed="false"/>
    <row r="1046920" customFormat="false" ht="12.8" hidden="false" customHeight="true" outlineLevel="0" collapsed="false"/>
    <row r="1046921" customFormat="false" ht="12.8" hidden="false" customHeight="true" outlineLevel="0" collapsed="false"/>
    <row r="1046922" customFormat="false" ht="12.8" hidden="false" customHeight="true" outlineLevel="0" collapsed="false"/>
    <row r="1046923" customFormat="false" ht="12.8" hidden="false" customHeight="true" outlineLevel="0" collapsed="false"/>
    <row r="1046924" customFormat="false" ht="12.8" hidden="false" customHeight="true" outlineLevel="0" collapsed="false"/>
    <row r="1046925" customFormat="false" ht="12.8" hidden="false" customHeight="true" outlineLevel="0" collapsed="false"/>
    <row r="1046926" customFormat="false" ht="12.8" hidden="false" customHeight="true" outlineLevel="0" collapsed="false"/>
    <row r="1046927" customFormat="false" ht="12.8" hidden="false" customHeight="true" outlineLevel="0" collapsed="false"/>
    <row r="1046928" customFormat="false" ht="12.8" hidden="false" customHeight="true" outlineLevel="0" collapsed="false"/>
    <row r="1046929" customFormat="false" ht="12.8" hidden="false" customHeight="true" outlineLevel="0" collapsed="false"/>
    <row r="1046930" customFormat="false" ht="12.8" hidden="false" customHeight="true" outlineLevel="0" collapsed="false"/>
    <row r="1046931" customFormat="false" ht="12.8" hidden="false" customHeight="true" outlineLevel="0" collapsed="false"/>
    <row r="1046932" customFormat="false" ht="12.8" hidden="false" customHeight="true" outlineLevel="0" collapsed="false"/>
    <row r="1046933" customFormat="false" ht="12.8" hidden="false" customHeight="true" outlineLevel="0" collapsed="false"/>
    <row r="1046934" customFormat="false" ht="12.8" hidden="false" customHeight="true" outlineLevel="0" collapsed="false"/>
    <row r="1046935" customFormat="false" ht="12.8" hidden="false" customHeight="true" outlineLevel="0" collapsed="false"/>
    <row r="1046936" customFormat="false" ht="12.8" hidden="false" customHeight="true" outlineLevel="0" collapsed="false"/>
    <row r="1046937" customFormat="false" ht="12.8" hidden="false" customHeight="true" outlineLevel="0" collapsed="false"/>
    <row r="1046938" customFormat="false" ht="12.8" hidden="false" customHeight="true" outlineLevel="0" collapsed="false"/>
    <row r="1046939" customFormat="false" ht="12.8" hidden="false" customHeight="true" outlineLevel="0" collapsed="false"/>
    <row r="1046940" customFormat="false" ht="12.8" hidden="false" customHeight="true" outlineLevel="0" collapsed="false"/>
    <row r="1046941" customFormat="false" ht="12.8" hidden="false" customHeight="true" outlineLevel="0" collapsed="false"/>
    <row r="1046942" customFormat="false" ht="12.8" hidden="false" customHeight="true" outlineLevel="0" collapsed="false"/>
    <row r="1046943" customFormat="false" ht="12.8" hidden="false" customHeight="true" outlineLevel="0" collapsed="false"/>
    <row r="1046944" customFormat="false" ht="12.8" hidden="false" customHeight="true" outlineLevel="0" collapsed="false"/>
    <row r="1046945" customFormat="false" ht="12.8" hidden="false" customHeight="true" outlineLevel="0" collapsed="false"/>
    <row r="1046946" customFormat="false" ht="12.8" hidden="false" customHeight="true" outlineLevel="0" collapsed="false"/>
    <row r="1046947" customFormat="false" ht="12.8" hidden="false" customHeight="true" outlineLevel="0" collapsed="false"/>
    <row r="1046948" customFormat="false" ht="12.8" hidden="false" customHeight="true" outlineLevel="0" collapsed="false"/>
    <row r="1046949" customFormat="false" ht="12.8" hidden="false" customHeight="true" outlineLevel="0" collapsed="false"/>
    <row r="1046950" customFormat="false" ht="12.8" hidden="false" customHeight="true" outlineLevel="0" collapsed="false"/>
    <row r="1046951" customFormat="false" ht="12.8" hidden="false" customHeight="true" outlineLevel="0" collapsed="false"/>
    <row r="1046952" customFormat="false" ht="12.8" hidden="false" customHeight="true" outlineLevel="0" collapsed="false"/>
    <row r="1046953" customFormat="false" ht="12.8" hidden="false" customHeight="true" outlineLevel="0" collapsed="false"/>
    <row r="1046954" customFormat="false" ht="12.8" hidden="false" customHeight="true" outlineLevel="0" collapsed="false"/>
    <row r="1046955" customFormat="false" ht="12.8" hidden="false" customHeight="true" outlineLevel="0" collapsed="false"/>
    <row r="1046956" customFormat="false" ht="12.8" hidden="false" customHeight="true" outlineLevel="0" collapsed="false"/>
    <row r="1046957" customFormat="false" ht="12.8" hidden="false" customHeight="true" outlineLevel="0" collapsed="false"/>
    <row r="1046958" customFormat="false" ht="12.8" hidden="false" customHeight="true" outlineLevel="0" collapsed="false"/>
    <row r="1046959" customFormat="false" ht="12.8" hidden="false" customHeight="true" outlineLevel="0" collapsed="false"/>
    <row r="1046960" customFormat="false" ht="12.8" hidden="false" customHeight="true" outlineLevel="0" collapsed="false"/>
    <row r="1046961" customFormat="false" ht="12.8" hidden="false" customHeight="true" outlineLevel="0" collapsed="false"/>
    <row r="1046962" customFormat="false" ht="12.8" hidden="false" customHeight="true" outlineLevel="0" collapsed="false"/>
    <row r="1046963" customFormat="false" ht="12.8" hidden="false" customHeight="true" outlineLevel="0" collapsed="false"/>
    <row r="1046964" customFormat="false" ht="12.8" hidden="false" customHeight="true" outlineLevel="0" collapsed="false"/>
    <row r="1046965" customFormat="false" ht="12.8" hidden="false" customHeight="true" outlineLevel="0" collapsed="false"/>
    <row r="1046966" customFormat="false" ht="12.8" hidden="false" customHeight="true" outlineLevel="0" collapsed="false"/>
    <row r="1046967" customFormat="false" ht="12.8" hidden="false" customHeight="true" outlineLevel="0" collapsed="false"/>
    <row r="1046968" customFormat="false" ht="12.8" hidden="false" customHeight="true" outlineLevel="0" collapsed="false"/>
    <row r="1046969" customFormat="false" ht="12.8" hidden="false" customHeight="true" outlineLevel="0" collapsed="false"/>
    <row r="1046970" customFormat="false" ht="12.8" hidden="false" customHeight="true" outlineLevel="0" collapsed="false"/>
    <row r="1046971" customFormat="false" ht="12.8" hidden="false" customHeight="true" outlineLevel="0" collapsed="false"/>
    <row r="1046972" customFormat="false" ht="12.8" hidden="false" customHeight="true" outlineLevel="0" collapsed="false"/>
    <row r="1046973" customFormat="false" ht="12.8" hidden="false" customHeight="true" outlineLevel="0" collapsed="false"/>
    <row r="1046974" customFormat="false" ht="12.8" hidden="false" customHeight="true" outlineLevel="0" collapsed="false"/>
    <row r="1046975" customFormat="false" ht="12.8" hidden="false" customHeight="true" outlineLevel="0" collapsed="false"/>
    <row r="1046976" customFormat="false" ht="12.8" hidden="false" customHeight="true" outlineLevel="0" collapsed="false"/>
    <row r="1046977" customFormat="false" ht="12.8" hidden="false" customHeight="true" outlineLevel="0" collapsed="false"/>
    <row r="1046978" customFormat="false" ht="12.8" hidden="false" customHeight="true" outlineLevel="0" collapsed="false"/>
    <row r="1046979" customFormat="false" ht="12.8" hidden="false" customHeight="true" outlineLevel="0" collapsed="false"/>
    <row r="1046980" customFormat="false" ht="12.8" hidden="false" customHeight="true" outlineLevel="0" collapsed="false"/>
    <row r="1046981" customFormat="false" ht="12.8" hidden="false" customHeight="true" outlineLevel="0" collapsed="false"/>
    <row r="1046982" customFormat="false" ht="12.8" hidden="false" customHeight="true" outlineLevel="0" collapsed="false"/>
    <row r="1046983" customFormat="false" ht="12.8" hidden="false" customHeight="true" outlineLevel="0" collapsed="false"/>
    <row r="1046984" customFormat="false" ht="12.8" hidden="false" customHeight="true" outlineLevel="0" collapsed="false"/>
    <row r="1046985" customFormat="false" ht="12.8" hidden="false" customHeight="true" outlineLevel="0" collapsed="false"/>
    <row r="1046986" customFormat="false" ht="12.8" hidden="false" customHeight="true" outlineLevel="0" collapsed="false"/>
    <row r="1046987" customFormat="false" ht="12.8" hidden="false" customHeight="true" outlineLevel="0" collapsed="false"/>
    <row r="1046988" customFormat="false" ht="12.8" hidden="false" customHeight="true" outlineLevel="0" collapsed="false"/>
    <row r="1046989" customFormat="false" ht="12.8" hidden="false" customHeight="true" outlineLevel="0" collapsed="false"/>
    <row r="1046990" customFormat="false" ht="12.8" hidden="false" customHeight="true" outlineLevel="0" collapsed="false"/>
    <row r="1046991" customFormat="false" ht="12.8" hidden="false" customHeight="true" outlineLevel="0" collapsed="false"/>
    <row r="1046992" customFormat="false" ht="12.8" hidden="false" customHeight="true" outlineLevel="0" collapsed="false"/>
    <row r="1046993" customFormat="false" ht="12.8" hidden="false" customHeight="true" outlineLevel="0" collapsed="false"/>
    <row r="1046994" customFormat="false" ht="12.8" hidden="false" customHeight="true" outlineLevel="0" collapsed="false"/>
    <row r="1046995" customFormat="false" ht="12.8" hidden="false" customHeight="true" outlineLevel="0" collapsed="false"/>
    <row r="1046996" customFormat="false" ht="12.8" hidden="false" customHeight="true" outlineLevel="0" collapsed="false"/>
    <row r="1046997" customFormat="false" ht="12.8" hidden="false" customHeight="true" outlineLevel="0" collapsed="false"/>
    <row r="1046998" customFormat="false" ht="12.8" hidden="false" customHeight="true" outlineLevel="0" collapsed="false"/>
    <row r="1046999" customFormat="false" ht="12.8" hidden="false" customHeight="true" outlineLevel="0" collapsed="false"/>
    <row r="1047000" customFormat="false" ht="12.8" hidden="false" customHeight="true" outlineLevel="0" collapsed="false"/>
    <row r="1047001" customFormat="false" ht="12.8" hidden="false" customHeight="true" outlineLevel="0" collapsed="false"/>
    <row r="1047002" customFormat="false" ht="12.8" hidden="false" customHeight="true" outlineLevel="0" collapsed="false"/>
    <row r="1047003" customFormat="false" ht="12.8" hidden="false" customHeight="true" outlineLevel="0" collapsed="false"/>
    <row r="1047004" customFormat="false" ht="12.8" hidden="false" customHeight="true" outlineLevel="0" collapsed="false"/>
    <row r="1047005" customFormat="false" ht="12.8" hidden="false" customHeight="true" outlineLevel="0" collapsed="false"/>
    <row r="1047006" customFormat="false" ht="12.8" hidden="false" customHeight="true" outlineLevel="0" collapsed="false"/>
    <row r="1047007" customFormat="false" ht="12.8" hidden="false" customHeight="true" outlineLevel="0" collapsed="false"/>
    <row r="1047008" customFormat="false" ht="12.8" hidden="false" customHeight="true" outlineLevel="0" collapsed="false"/>
    <row r="1047009" customFormat="false" ht="12.8" hidden="false" customHeight="true" outlineLevel="0" collapsed="false"/>
    <row r="1047010" customFormat="false" ht="12.8" hidden="false" customHeight="true" outlineLevel="0" collapsed="false"/>
    <row r="1047011" customFormat="false" ht="12.8" hidden="false" customHeight="true" outlineLevel="0" collapsed="false"/>
    <row r="1047012" customFormat="false" ht="12.8" hidden="false" customHeight="true" outlineLevel="0" collapsed="false"/>
    <row r="1047013" customFormat="false" ht="12.8" hidden="false" customHeight="true" outlineLevel="0" collapsed="false"/>
    <row r="1047014" customFormat="false" ht="12.8" hidden="false" customHeight="true" outlineLevel="0" collapsed="false"/>
    <row r="1047015" customFormat="false" ht="12.8" hidden="false" customHeight="true" outlineLevel="0" collapsed="false"/>
    <row r="1047016" customFormat="false" ht="12.8" hidden="false" customHeight="true" outlineLevel="0" collapsed="false"/>
    <row r="1047017" customFormat="false" ht="12.8" hidden="false" customHeight="true" outlineLevel="0" collapsed="false"/>
    <row r="1047018" customFormat="false" ht="12.8" hidden="false" customHeight="true" outlineLevel="0" collapsed="false"/>
    <row r="1047019" customFormat="false" ht="12.8" hidden="false" customHeight="true" outlineLevel="0" collapsed="false"/>
    <row r="1047020" customFormat="false" ht="12.8" hidden="false" customHeight="true" outlineLevel="0" collapsed="false"/>
    <row r="1047021" customFormat="false" ht="12.8" hidden="false" customHeight="true" outlineLevel="0" collapsed="false"/>
    <row r="1047022" customFormat="false" ht="12.8" hidden="false" customHeight="true" outlineLevel="0" collapsed="false"/>
    <row r="1047023" customFormat="false" ht="12.8" hidden="false" customHeight="true" outlineLevel="0" collapsed="false"/>
    <row r="1047024" customFormat="false" ht="12.8" hidden="false" customHeight="true" outlineLevel="0" collapsed="false"/>
    <row r="1047025" customFormat="false" ht="12.8" hidden="false" customHeight="true" outlineLevel="0" collapsed="false"/>
    <row r="1047026" customFormat="false" ht="12.8" hidden="false" customHeight="true" outlineLevel="0" collapsed="false"/>
    <row r="1047027" customFormat="false" ht="12.8" hidden="false" customHeight="true" outlineLevel="0" collapsed="false"/>
    <row r="1047028" customFormat="false" ht="12.8" hidden="false" customHeight="true" outlineLevel="0" collapsed="false"/>
    <row r="1047029" customFormat="false" ht="12.8" hidden="false" customHeight="true" outlineLevel="0" collapsed="false"/>
    <row r="1047030" customFormat="false" ht="12.8" hidden="false" customHeight="true" outlineLevel="0" collapsed="false"/>
    <row r="1047031" customFormat="false" ht="12.8" hidden="false" customHeight="true" outlineLevel="0" collapsed="false"/>
    <row r="1047032" customFormat="false" ht="12.8" hidden="false" customHeight="true" outlineLevel="0" collapsed="false"/>
    <row r="1047033" customFormat="false" ht="12.8" hidden="false" customHeight="true" outlineLevel="0" collapsed="false"/>
    <row r="1047034" customFormat="false" ht="12.8" hidden="false" customHeight="true" outlineLevel="0" collapsed="false"/>
    <row r="1047035" customFormat="false" ht="12.8" hidden="false" customHeight="true" outlineLevel="0" collapsed="false"/>
    <row r="1047036" customFormat="false" ht="12.8" hidden="false" customHeight="true" outlineLevel="0" collapsed="false"/>
    <row r="1047037" customFormat="false" ht="12.8" hidden="false" customHeight="true" outlineLevel="0" collapsed="false"/>
    <row r="1047038" customFormat="false" ht="12.8" hidden="false" customHeight="true" outlineLevel="0" collapsed="false"/>
    <row r="1047039" customFormat="false" ht="12.8" hidden="false" customHeight="true" outlineLevel="0" collapsed="false"/>
    <row r="1047040" customFormat="false" ht="12.8" hidden="false" customHeight="true" outlineLevel="0" collapsed="false"/>
    <row r="1047041" customFormat="false" ht="12.8" hidden="false" customHeight="true" outlineLevel="0" collapsed="false"/>
    <row r="1047042" customFormat="false" ht="12.8" hidden="false" customHeight="true" outlineLevel="0" collapsed="false"/>
    <row r="1047043" customFormat="false" ht="12.8" hidden="false" customHeight="true" outlineLevel="0" collapsed="false"/>
    <row r="1047044" customFormat="false" ht="12.8" hidden="false" customHeight="true" outlineLevel="0" collapsed="false"/>
    <row r="1047045" customFormat="false" ht="12.8" hidden="false" customHeight="true" outlineLevel="0" collapsed="false"/>
    <row r="1047046" customFormat="false" ht="12.8" hidden="false" customHeight="true" outlineLevel="0" collapsed="false"/>
    <row r="1047047" customFormat="false" ht="12.8" hidden="false" customHeight="true" outlineLevel="0" collapsed="false"/>
    <row r="1047048" customFormat="false" ht="12.8" hidden="false" customHeight="true" outlineLevel="0" collapsed="false"/>
    <row r="1047049" customFormat="false" ht="12.8" hidden="false" customHeight="true" outlineLevel="0" collapsed="false"/>
    <row r="1047050" customFormat="false" ht="12.8" hidden="false" customHeight="true" outlineLevel="0" collapsed="false"/>
    <row r="1047051" customFormat="false" ht="12.8" hidden="false" customHeight="true" outlineLevel="0" collapsed="false"/>
    <row r="1047052" customFormat="false" ht="12.8" hidden="false" customHeight="true" outlineLevel="0" collapsed="false"/>
    <row r="1047053" customFormat="false" ht="12.8" hidden="false" customHeight="true" outlineLevel="0" collapsed="false"/>
    <row r="1047054" customFormat="false" ht="12.8" hidden="false" customHeight="true" outlineLevel="0" collapsed="false"/>
    <row r="1047055" customFormat="false" ht="12.8" hidden="false" customHeight="true" outlineLevel="0" collapsed="false"/>
    <row r="1047056" customFormat="false" ht="12.8" hidden="false" customHeight="true" outlineLevel="0" collapsed="false"/>
    <row r="1047057" customFormat="false" ht="12.8" hidden="false" customHeight="true" outlineLevel="0" collapsed="false"/>
    <row r="1047058" customFormat="false" ht="12.8" hidden="false" customHeight="true" outlineLevel="0" collapsed="false"/>
    <row r="1047059" customFormat="false" ht="12.8" hidden="false" customHeight="true" outlineLevel="0" collapsed="false"/>
    <row r="1047060" customFormat="false" ht="12.8" hidden="false" customHeight="true" outlineLevel="0" collapsed="false"/>
    <row r="1047061" customFormat="false" ht="12.8" hidden="false" customHeight="true" outlineLevel="0" collapsed="false"/>
    <row r="1047062" customFormat="false" ht="12.8" hidden="false" customHeight="true" outlineLevel="0" collapsed="false"/>
    <row r="1047063" customFormat="false" ht="12.8" hidden="false" customHeight="true" outlineLevel="0" collapsed="false"/>
    <row r="1047064" customFormat="false" ht="12.8" hidden="false" customHeight="true" outlineLevel="0" collapsed="false"/>
    <row r="1047065" customFormat="false" ht="12.8" hidden="false" customHeight="true" outlineLevel="0" collapsed="false"/>
    <row r="1047066" customFormat="false" ht="12.8" hidden="false" customHeight="true" outlineLevel="0" collapsed="false"/>
    <row r="1047067" customFormat="false" ht="12.8" hidden="false" customHeight="true" outlineLevel="0" collapsed="false"/>
    <row r="1047068" customFormat="false" ht="12.8" hidden="false" customHeight="true" outlineLevel="0" collapsed="false"/>
    <row r="1047069" customFormat="false" ht="12.8" hidden="false" customHeight="true" outlineLevel="0" collapsed="false"/>
    <row r="1047070" customFormat="false" ht="12.8" hidden="false" customHeight="true" outlineLevel="0" collapsed="false"/>
    <row r="1047071" customFormat="false" ht="12.8" hidden="false" customHeight="true" outlineLevel="0" collapsed="false"/>
    <row r="1047072" customFormat="false" ht="12.8" hidden="false" customHeight="true" outlineLevel="0" collapsed="false"/>
    <row r="1047073" customFormat="false" ht="12.8" hidden="false" customHeight="true" outlineLevel="0" collapsed="false"/>
    <row r="1047074" customFormat="false" ht="12.8" hidden="false" customHeight="true" outlineLevel="0" collapsed="false"/>
    <row r="1047075" customFormat="false" ht="12.8" hidden="false" customHeight="true" outlineLevel="0" collapsed="false"/>
    <row r="1047076" customFormat="false" ht="12.8" hidden="false" customHeight="true" outlineLevel="0" collapsed="false"/>
    <row r="1047077" customFormat="false" ht="12.8" hidden="false" customHeight="true" outlineLevel="0" collapsed="false"/>
    <row r="1047078" customFormat="false" ht="12.8" hidden="false" customHeight="true" outlineLevel="0" collapsed="false"/>
    <row r="1047079" customFormat="false" ht="12.8" hidden="false" customHeight="true" outlineLevel="0" collapsed="false"/>
    <row r="1047080" customFormat="false" ht="12.8" hidden="false" customHeight="true" outlineLevel="0" collapsed="false"/>
    <row r="1047081" customFormat="false" ht="12.8" hidden="false" customHeight="true" outlineLevel="0" collapsed="false"/>
    <row r="1047082" customFormat="false" ht="12.8" hidden="false" customHeight="true" outlineLevel="0" collapsed="false"/>
    <row r="1047083" customFormat="false" ht="12.8" hidden="false" customHeight="true" outlineLevel="0" collapsed="false"/>
    <row r="1047084" customFormat="false" ht="12.8" hidden="false" customHeight="true" outlineLevel="0" collapsed="false"/>
    <row r="1047085" customFormat="false" ht="12.8" hidden="false" customHeight="true" outlineLevel="0" collapsed="false"/>
    <row r="1047086" customFormat="false" ht="12.8" hidden="false" customHeight="true" outlineLevel="0" collapsed="false"/>
    <row r="1047087" customFormat="false" ht="12.8" hidden="false" customHeight="true" outlineLevel="0" collapsed="false"/>
    <row r="1047088" customFormat="false" ht="12.8" hidden="false" customHeight="true" outlineLevel="0" collapsed="false"/>
    <row r="1047089" customFormat="false" ht="12.8" hidden="false" customHeight="true" outlineLevel="0" collapsed="false"/>
    <row r="1047090" customFormat="false" ht="12.8" hidden="false" customHeight="true" outlineLevel="0" collapsed="false"/>
    <row r="1047091" customFormat="false" ht="12.8" hidden="false" customHeight="true" outlineLevel="0" collapsed="false"/>
    <row r="1047092" customFormat="false" ht="12.8" hidden="false" customHeight="true" outlineLevel="0" collapsed="false"/>
    <row r="1047093" customFormat="false" ht="12.8" hidden="false" customHeight="true" outlineLevel="0" collapsed="false"/>
    <row r="1047094" customFormat="false" ht="12.8" hidden="false" customHeight="true" outlineLevel="0" collapsed="false"/>
    <row r="1047095" customFormat="false" ht="12.8" hidden="false" customHeight="true" outlineLevel="0" collapsed="false"/>
    <row r="1047096" customFormat="false" ht="12.8" hidden="false" customHeight="true" outlineLevel="0" collapsed="false"/>
    <row r="1047097" customFormat="false" ht="12.8" hidden="false" customHeight="true" outlineLevel="0" collapsed="false"/>
    <row r="1047098" customFormat="false" ht="12.8" hidden="false" customHeight="true" outlineLevel="0" collapsed="false"/>
    <row r="1047099" customFormat="false" ht="12.8" hidden="false" customHeight="true" outlineLevel="0" collapsed="false"/>
    <row r="1047100" customFormat="false" ht="12.8" hidden="false" customHeight="true" outlineLevel="0" collapsed="false"/>
    <row r="1047101" customFormat="false" ht="12.8" hidden="false" customHeight="true" outlineLevel="0" collapsed="false"/>
    <row r="1047102" customFormat="false" ht="12.8" hidden="false" customHeight="true" outlineLevel="0" collapsed="false"/>
    <row r="1047103" customFormat="false" ht="12.8" hidden="false" customHeight="true" outlineLevel="0" collapsed="false"/>
    <row r="1047104" customFormat="false" ht="12.8" hidden="false" customHeight="true" outlineLevel="0" collapsed="false"/>
    <row r="1047105" customFormat="false" ht="12.8" hidden="false" customHeight="true" outlineLevel="0" collapsed="false"/>
    <row r="1047106" customFormat="false" ht="12.8" hidden="false" customHeight="true" outlineLevel="0" collapsed="false"/>
    <row r="1047107" customFormat="false" ht="12.8" hidden="false" customHeight="true" outlineLevel="0" collapsed="false"/>
    <row r="1047108" customFormat="false" ht="12.8" hidden="false" customHeight="true" outlineLevel="0" collapsed="false"/>
    <row r="1047109" customFormat="false" ht="12.8" hidden="false" customHeight="true" outlineLevel="0" collapsed="false"/>
    <row r="1047110" customFormat="false" ht="12.8" hidden="false" customHeight="true" outlineLevel="0" collapsed="false"/>
    <row r="1047111" customFormat="false" ht="12.8" hidden="false" customHeight="true" outlineLevel="0" collapsed="false"/>
    <row r="1047112" customFormat="false" ht="12.8" hidden="false" customHeight="true" outlineLevel="0" collapsed="false"/>
    <row r="1047113" customFormat="false" ht="12.8" hidden="false" customHeight="true" outlineLevel="0" collapsed="false"/>
    <row r="1047114" customFormat="false" ht="12.8" hidden="false" customHeight="true" outlineLevel="0" collapsed="false"/>
    <row r="1047115" customFormat="false" ht="12.8" hidden="false" customHeight="true" outlineLevel="0" collapsed="false"/>
    <row r="1047116" customFormat="false" ht="12.8" hidden="false" customHeight="true" outlineLevel="0" collapsed="false"/>
    <row r="1047117" customFormat="false" ht="12.8" hidden="false" customHeight="true" outlineLevel="0" collapsed="false"/>
    <row r="1047118" customFormat="false" ht="12.8" hidden="false" customHeight="true" outlineLevel="0" collapsed="false"/>
    <row r="1047119" customFormat="false" ht="12.8" hidden="false" customHeight="true" outlineLevel="0" collapsed="false"/>
    <row r="1047120" customFormat="false" ht="12.8" hidden="false" customHeight="true" outlineLevel="0" collapsed="false"/>
    <row r="1047121" customFormat="false" ht="12.8" hidden="false" customHeight="true" outlineLevel="0" collapsed="false"/>
    <row r="1047122" customFormat="false" ht="12.8" hidden="false" customHeight="true" outlineLevel="0" collapsed="false"/>
    <row r="1047123" customFormat="false" ht="12.8" hidden="false" customHeight="true" outlineLevel="0" collapsed="false"/>
    <row r="1047124" customFormat="false" ht="12.8" hidden="false" customHeight="true" outlineLevel="0" collapsed="false"/>
    <row r="1047125" customFormat="false" ht="12.8" hidden="false" customHeight="true" outlineLevel="0" collapsed="false"/>
    <row r="1047126" customFormat="false" ht="12.8" hidden="false" customHeight="true" outlineLevel="0" collapsed="false"/>
    <row r="1047127" customFormat="false" ht="12.8" hidden="false" customHeight="true" outlineLevel="0" collapsed="false"/>
    <row r="1047128" customFormat="false" ht="12.8" hidden="false" customHeight="true" outlineLevel="0" collapsed="false"/>
    <row r="1047129" customFormat="false" ht="12.8" hidden="false" customHeight="true" outlineLevel="0" collapsed="false"/>
    <row r="1047130" customFormat="false" ht="12.8" hidden="false" customHeight="true" outlineLevel="0" collapsed="false"/>
    <row r="1047131" customFormat="false" ht="12.8" hidden="false" customHeight="true" outlineLevel="0" collapsed="false"/>
    <row r="1047132" customFormat="false" ht="12.8" hidden="false" customHeight="true" outlineLevel="0" collapsed="false"/>
    <row r="1047133" customFormat="false" ht="12.8" hidden="false" customHeight="true" outlineLevel="0" collapsed="false"/>
    <row r="1047134" customFormat="false" ht="12.8" hidden="false" customHeight="true" outlineLevel="0" collapsed="false"/>
    <row r="1047135" customFormat="false" ht="12.8" hidden="false" customHeight="true" outlineLevel="0" collapsed="false"/>
    <row r="1047136" customFormat="false" ht="12.8" hidden="false" customHeight="true" outlineLevel="0" collapsed="false"/>
    <row r="1047137" customFormat="false" ht="12.8" hidden="false" customHeight="true" outlineLevel="0" collapsed="false"/>
    <row r="1047138" customFormat="false" ht="12.8" hidden="false" customHeight="true" outlineLevel="0" collapsed="false"/>
    <row r="1047139" customFormat="false" ht="12.8" hidden="false" customHeight="true" outlineLevel="0" collapsed="false"/>
    <row r="1047140" customFormat="false" ht="12.8" hidden="false" customHeight="true" outlineLevel="0" collapsed="false"/>
    <row r="1047141" customFormat="false" ht="12.8" hidden="false" customHeight="true" outlineLevel="0" collapsed="false"/>
    <row r="1047142" customFormat="false" ht="12.8" hidden="false" customHeight="true" outlineLevel="0" collapsed="false"/>
    <row r="1047143" customFormat="false" ht="12.8" hidden="false" customHeight="true" outlineLevel="0" collapsed="false"/>
    <row r="1047144" customFormat="false" ht="12.8" hidden="false" customHeight="true" outlineLevel="0" collapsed="false"/>
    <row r="1047145" customFormat="false" ht="12.8" hidden="false" customHeight="true" outlineLevel="0" collapsed="false"/>
    <row r="1047146" customFormat="false" ht="12.8" hidden="false" customHeight="true" outlineLevel="0" collapsed="false"/>
    <row r="1047147" customFormat="false" ht="12.8" hidden="false" customHeight="true" outlineLevel="0" collapsed="false"/>
    <row r="1047148" customFormat="false" ht="12.8" hidden="false" customHeight="true" outlineLevel="0" collapsed="false"/>
    <row r="1047149" customFormat="false" ht="12.8" hidden="false" customHeight="true" outlineLevel="0" collapsed="false"/>
    <row r="1047150" customFormat="false" ht="12.8" hidden="false" customHeight="true" outlineLevel="0" collapsed="false"/>
    <row r="1047151" customFormat="false" ht="12.8" hidden="false" customHeight="true" outlineLevel="0" collapsed="false"/>
    <row r="1047152" customFormat="false" ht="12.8" hidden="false" customHeight="true" outlineLevel="0" collapsed="false"/>
    <row r="1047153" customFormat="false" ht="12.8" hidden="false" customHeight="true" outlineLevel="0" collapsed="false"/>
    <row r="1047154" customFormat="false" ht="12.8" hidden="false" customHeight="true" outlineLevel="0" collapsed="false"/>
    <row r="1047155" customFormat="false" ht="12.8" hidden="false" customHeight="true" outlineLevel="0" collapsed="false"/>
    <row r="1047156" customFormat="false" ht="12.8" hidden="false" customHeight="true" outlineLevel="0" collapsed="false"/>
    <row r="1047157" customFormat="false" ht="12.8" hidden="false" customHeight="true" outlineLevel="0" collapsed="false"/>
    <row r="1047158" customFormat="false" ht="12.8" hidden="false" customHeight="true" outlineLevel="0" collapsed="false"/>
    <row r="1047159" customFormat="false" ht="12.8" hidden="false" customHeight="true" outlineLevel="0" collapsed="false"/>
    <row r="1047160" customFormat="false" ht="12.8" hidden="false" customHeight="true" outlineLevel="0" collapsed="false"/>
    <row r="1047161" customFormat="false" ht="12.8" hidden="false" customHeight="true" outlineLevel="0" collapsed="false"/>
    <row r="1047162" customFormat="false" ht="12.8" hidden="false" customHeight="true" outlineLevel="0" collapsed="false"/>
    <row r="1047163" customFormat="false" ht="12.8" hidden="false" customHeight="true" outlineLevel="0" collapsed="false"/>
    <row r="1047164" customFormat="false" ht="12.8" hidden="false" customHeight="true" outlineLevel="0" collapsed="false"/>
    <row r="1047165" customFormat="false" ht="12.8" hidden="false" customHeight="true" outlineLevel="0" collapsed="false"/>
    <row r="1047166" customFormat="false" ht="12.8" hidden="false" customHeight="true" outlineLevel="0" collapsed="false"/>
    <row r="1047167" customFormat="false" ht="12.8" hidden="false" customHeight="true" outlineLevel="0" collapsed="false"/>
    <row r="1047168" customFormat="false" ht="12.8" hidden="false" customHeight="true" outlineLevel="0" collapsed="false"/>
    <row r="1047169" customFormat="false" ht="12.8" hidden="false" customHeight="true" outlineLevel="0" collapsed="false"/>
    <row r="1047170" customFormat="false" ht="12.8" hidden="false" customHeight="true" outlineLevel="0" collapsed="false"/>
    <row r="1047171" customFormat="false" ht="12.8" hidden="false" customHeight="true" outlineLevel="0" collapsed="false"/>
    <row r="1047172" customFormat="false" ht="12.8" hidden="false" customHeight="true" outlineLevel="0" collapsed="false"/>
    <row r="1047173" customFormat="false" ht="12.8" hidden="false" customHeight="true" outlineLevel="0" collapsed="false"/>
    <row r="1047174" customFormat="false" ht="12.8" hidden="false" customHeight="true" outlineLevel="0" collapsed="false"/>
    <row r="1047175" customFormat="false" ht="12.8" hidden="false" customHeight="true" outlineLevel="0" collapsed="false"/>
    <row r="1047176" customFormat="false" ht="12.8" hidden="false" customHeight="true" outlineLevel="0" collapsed="false"/>
    <row r="1047177" customFormat="false" ht="12.8" hidden="false" customHeight="true" outlineLevel="0" collapsed="false"/>
    <row r="1047178" customFormat="false" ht="12.8" hidden="false" customHeight="true" outlineLevel="0" collapsed="false"/>
    <row r="1047179" customFormat="false" ht="12.8" hidden="false" customHeight="true" outlineLevel="0" collapsed="false"/>
    <row r="1047180" customFormat="false" ht="12.8" hidden="false" customHeight="true" outlineLevel="0" collapsed="false"/>
    <row r="1047181" customFormat="false" ht="12.8" hidden="false" customHeight="true" outlineLevel="0" collapsed="false"/>
    <row r="1047182" customFormat="false" ht="12.8" hidden="false" customHeight="true" outlineLevel="0" collapsed="false"/>
    <row r="1047183" customFormat="false" ht="12.8" hidden="false" customHeight="true" outlineLevel="0" collapsed="false"/>
    <row r="1047184" customFormat="false" ht="12.8" hidden="false" customHeight="true" outlineLevel="0" collapsed="false"/>
    <row r="1047185" customFormat="false" ht="12.8" hidden="false" customHeight="true" outlineLevel="0" collapsed="false"/>
    <row r="1047186" customFormat="false" ht="12.8" hidden="false" customHeight="true" outlineLevel="0" collapsed="false"/>
    <row r="1047187" customFormat="false" ht="12.8" hidden="false" customHeight="true" outlineLevel="0" collapsed="false"/>
    <row r="1047188" customFormat="false" ht="12.8" hidden="false" customHeight="true" outlineLevel="0" collapsed="false"/>
    <row r="1047189" customFormat="false" ht="12.8" hidden="false" customHeight="true" outlineLevel="0" collapsed="false"/>
    <row r="1047190" customFormat="false" ht="12.8" hidden="false" customHeight="true" outlineLevel="0" collapsed="false"/>
    <row r="1047191" customFormat="false" ht="12.8" hidden="false" customHeight="true" outlineLevel="0" collapsed="false"/>
    <row r="1047192" customFormat="false" ht="12.8" hidden="false" customHeight="true" outlineLevel="0" collapsed="false"/>
    <row r="1047193" customFormat="false" ht="12.8" hidden="false" customHeight="true" outlineLevel="0" collapsed="false"/>
    <row r="1047194" customFormat="false" ht="12.8" hidden="false" customHeight="true" outlineLevel="0" collapsed="false"/>
    <row r="1047195" customFormat="false" ht="12.8" hidden="false" customHeight="true" outlineLevel="0" collapsed="false"/>
    <row r="1047196" customFormat="false" ht="12.8" hidden="false" customHeight="true" outlineLevel="0" collapsed="false"/>
    <row r="1047197" customFormat="false" ht="12.8" hidden="false" customHeight="true" outlineLevel="0" collapsed="false"/>
    <row r="1047198" customFormat="false" ht="12.8" hidden="false" customHeight="true" outlineLevel="0" collapsed="false"/>
    <row r="1047199" customFormat="false" ht="12.8" hidden="false" customHeight="true" outlineLevel="0" collapsed="false"/>
    <row r="1047200" customFormat="false" ht="12.8" hidden="false" customHeight="true" outlineLevel="0" collapsed="false"/>
    <row r="1047201" customFormat="false" ht="12.8" hidden="false" customHeight="true" outlineLevel="0" collapsed="false"/>
    <row r="1047202" customFormat="false" ht="12.8" hidden="false" customHeight="true" outlineLevel="0" collapsed="false"/>
    <row r="1047203" customFormat="false" ht="12.8" hidden="false" customHeight="true" outlineLevel="0" collapsed="false"/>
    <row r="1047204" customFormat="false" ht="12.8" hidden="false" customHeight="true" outlineLevel="0" collapsed="false"/>
    <row r="1047205" customFormat="false" ht="12.8" hidden="false" customHeight="true" outlineLevel="0" collapsed="false"/>
    <row r="1047206" customFormat="false" ht="12.8" hidden="false" customHeight="true" outlineLevel="0" collapsed="false"/>
    <row r="1047207" customFormat="false" ht="12.8" hidden="false" customHeight="true" outlineLevel="0" collapsed="false"/>
    <row r="1047208" customFormat="false" ht="12.8" hidden="false" customHeight="true" outlineLevel="0" collapsed="false"/>
    <row r="1047209" customFormat="false" ht="12.8" hidden="false" customHeight="true" outlineLevel="0" collapsed="false"/>
    <row r="1047210" customFormat="false" ht="12.8" hidden="false" customHeight="true" outlineLevel="0" collapsed="false"/>
    <row r="1047211" customFormat="false" ht="12.8" hidden="false" customHeight="true" outlineLevel="0" collapsed="false"/>
    <row r="1047212" customFormat="false" ht="12.8" hidden="false" customHeight="true" outlineLevel="0" collapsed="false"/>
    <row r="1047213" customFormat="false" ht="12.8" hidden="false" customHeight="true" outlineLevel="0" collapsed="false"/>
    <row r="1047214" customFormat="false" ht="12.8" hidden="false" customHeight="true" outlineLevel="0" collapsed="false"/>
    <row r="1047215" customFormat="false" ht="12.8" hidden="false" customHeight="true" outlineLevel="0" collapsed="false"/>
    <row r="1047216" customFormat="false" ht="12.8" hidden="false" customHeight="true" outlineLevel="0" collapsed="false"/>
    <row r="1047217" customFormat="false" ht="12.8" hidden="false" customHeight="true" outlineLevel="0" collapsed="false"/>
    <row r="1047218" customFormat="false" ht="12.8" hidden="false" customHeight="true" outlineLevel="0" collapsed="false"/>
    <row r="1047219" customFormat="false" ht="12.8" hidden="false" customHeight="true" outlineLevel="0" collapsed="false"/>
    <row r="1047220" customFormat="false" ht="12.8" hidden="false" customHeight="true" outlineLevel="0" collapsed="false"/>
    <row r="1047221" customFormat="false" ht="12.8" hidden="false" customHeight="true" outlineLevel="0" collapsed="false"/>
    <row r="1047222" customFormat="false" ht="12.8" hidden="false" customHeight="true" outlineLevel="0" collapsed="false"/>
    <row r="1047223" customFormat="false" ht="12.8" hidden="false" customHeight="true" outlineLevel="0" collapsed="false"/>
    <row r="1047224" customFormat="false" ht="12.8" hidden="false" customHeight="true" outlineLevel="0" collapsed="false"/>
    <row r="1047225" customFormat="false" ht="12.8" hidden="false" customHeight="true" outlineLevel="0" collapsed="false"/>
    <row r="1047226" customFormat="false" ht="12.8" hidden="false" customHeight="true" outlineLevel="0" collapsed="false"/>
    <row r="1047227" customFormat="false" ht="12.8" hidden="false" customHeight="true" outlineLevel="0" collapsed="false"/>
    <row r="1047228" customFormat="false" ht="12.8" hidden="false" customHeight="true" outlineLevel="0" collapsed="false"/>
    <row r="1047229" customFormat="false" ht="12.8" hidden="false" customHeight="true" outlineLevel="0" collapsed="false"/>
    <row r="1047230" customFormat="false" ht="12.8" hidden="false" customHeight="true" outlineLevel="0" collapsed="false"/>
    <row r="1047231" customFormat="false" ht="12.8" hidden="false" customHeight="true" outlineLevel="0" collapsed="false"/>
    <row r="1047232" customFormat="false" ht="12.8" hidden="false" customHeight="true" outlineLevel="0" collapsed="false"/>
    <row r="1047233" customFormat="false" ht="12.8" hidden="false" customHeight="true" outlineLevel="0" collapsed="false"/>
    <row r="1047234" customFormat="false" ht="12.8" hidden="false" customHeight="true" outlineLevel="0" collapsed="false"/>
    <row r="1047235" customFormat="false" ht="12.8" hidden="false" customHeight="true" outlineLevel="0" collapsed="false"/>
    <row r="1047236" customFormat="false" ht="12.8" hidden="false" customHeight="true" outlineLevel="0" collapsed="false"/>
    <row r="1047237" customFormat="false" ht="12.8" hidden="false" customHeight="true" outlineLevel="0" collapsed="false"/>
    <row r="1047238" customFormat="false" ht="12.8" hidden="false" customHeight="true" outlineLevel="0" collapsed="false"/>
    <row r="1047239" customFormat="false" ht="12.8" hidden="false" customHeight="true" outlineLevel="0" collapsed="false"/>
    <row r="1047240" customFormat="false" ht="12.8" hidden="false" customHeight="true" outlineLevel="0" collapsed="false"/>
    <row r="1047241" customFormat="false" ht="12.8" hidden="false" customHeight="true" outlineLevel="0" collapsed="false"/>
    <row r="1047242" customFormat="false" ht="12.8" hidden="false" customHeight="true" outlineLevel="0" collapsed="false"/>
    <row r="1047243" customFormat="false" ht="12.8" hidden="false" customHeight="true" outlineLevel="0" collapsed="false"/>
    <row r="1047244" customFormat="false" ht="12.8" hidden="false" customHeight="true" outlineLevel="0" collapsed="false"/>
    <row r="1047245" customFormat="false" ht="12.8" hidden="false" customHeight="true" outlineLevel="0" collapsed="false"/>
    <row r="1047246" customFormat="false" ht="12.8" hidden="false" customHeight="true" outlineLevel="0" collapsed="false"/>
    <row r="1047247" customFormat="false" ht="12.8" hidden="false" customHeight="true" outlineLevel="0" collapsed="false"/>
    <row r="1047248" customFormat="false" ht="12.8" hidden="false" customHeight="true" outlineLevel="0" collapsed="false"/>
    <row r="1047249" customFormat="false" ht="12.8" hidden="false" customHeight="true" outlineLevel="0" collapsed="false"/>
    <row r="1047250" customFormat="false" ht="12.8" hidden="false" customHeight="true" outlineLevel="0" collapsed="false"/>
    <row r="1047251" customFormat="false" ht="12.8" hidden="false" customHeight="true" outlineLevel="0" collapsed="false"/>
    <row r="1047252" customFormat="false" ht="12.8" hidden="false" customHeight="true" outlineLevel="0" collapsed="false"/>
    <row r="1047253" customFormat="false" ht="12.8" hidden="false" customHeight="true" outlineLevel="0" collapsed="false"/>
    <row r="1047254" customFormat="false" ht="12.8" hidden="false" customHeight="true" outlineLevel="0" collapsed="false"/>
    <row r="1047255" customFormat="false" ht="12.8" hidden="false" customHeight="true" outlineLevel="0" collapsed="false"/>
    <row r="1047256" customFormat="false" ht="12.8" hidden="false" customHeight="true" outlineLevel="0" collapsed="false"/>
    <row r="1047257" customFormat="false" ht="12.8" hidden="false" customHeight="true" outlineLevel="0" collapsed="false"/>
    <row r="1047258" customFormat="false" ht="12.8" hidden="false" customHeight="true" outlineLevel="0" collapsed="false"/>
    <row r="1047259" customFormat="false" ht="12.8" hidden="false" customHeight="true" outlineLevel="0" collapsed="false"/>
    <row r="1047260" customFormat="false" ht="12.8" hidden="false" customHeight="true" outlineLevel="0" collapsed="false"/>
    <row r="1047261" customFormat="false" ht="12.8" hidden="false" customHeight="true" outlineLevel="0" collapsed="false"/>
    <row r="1047262" customFormat="false" ht="12.8" hidden="false" customHeight="true" outlineLevel="0" collapsed="false"/>
    <row r="1047263" customFormat="false" ht="12.8" hidden="false" customHeight="true" outlineLevel="0" collapsed="false"/>
    <row r="1047264" customFormat="false" ht="12.8" hidden="false" customHeight="true" outlineLevel="0" collapsed="false"/>
    <row r="1047265" customFormat="false" ht="12.8" hidden="false" customHeight="true" outlineLevel="0" collapsed="false"/>
    <row r="1047266" customFormat="false" ht="12.8" hidden="false" customHeight="true" outlineLevel="0" collapsed="false"/>
    <row r="1047267" customFormat="false" ht="12.8" hidden="false" customHeight="true" outlineLevel="0" collapsed="false"/>
    <row r="1047268" customFormat="false" ht="12.8" hidden="false" customHeight="true" outlineLevel="0" collapsed="false"/>
    <row r="1047269" customFormat="false" ht="12.8" hidden="false" customHeight="true" outlineLevel="0" collapsed="false"/>
    <row r="1047270" customFormat="false" ht="12.8" hidden="false" customHeight="true" outlineLevel="0" collapsed="false"/>
    <row r="1047271" customFormat="false" ht="12.8" hidden="false" customHeight="true" outlineLevel="0" collapsed="false"/>
    <row r="1047272" customFormat="false" ht="12.8" hidden="false" customHeight="true" outlineLevel="0" collapsed="false"/>
    <row r="1047273" customFormat="false" ht="12.8" hidden="false" customHeight="true" outlineLevel="0" collapsed="false"/>
    <row r="1047274" customFormat="false" ht="12.8" hidden="false" customHeight="true" outlineLevel="0" collapsed="false"/>
    <row r="1047275" customFormat="false" ht="12.8" hidden="false" customHeight="true" outlineLevel="0" collapsed="false"/>
    <row r="1047276" customFormat="false" ht="12.8" hidden="false" customHeight="true" outlineLevel="0" collapsed="false"/>
    <row r="1047277" customFormat="false" ht="12.8" hidden="false" customHeight="true" outlineLevel="0" collapsed="false"/>
    <row r="1047278" customFormat="false" ht="12.8" hidden="false" customHeight="true" outlineLevel="0" collapsed="false"/>
    <row r="1047279" customFormat="false" ht="12.8" hidden="false" customHeight="true" outlineLevel="0" collapsed="false"/>
    <row r="1047280" customFormat="false" ht="12.8" hidden="false" customHeight="true" outlineLevel="0" collapsed="false"/>
    <row r="1047281" customFormat="false" ht="12.8" hidden="false" customHeight="true" outlineLevel="0" collapsed="false"/>
    <row r="1047282" customFormat="false" ht="12.8" hidden="false" customHeight="true" outlineLevel="0" collapsed="false"/>
    <row r="1047283" customFormat="false" ht="12.8" hidden="false" customHeight="true" outlineLevel="0" collapsed="false"/>
    <row r="1047284" customFormat="false" ht="12.8" hidden="false" customHeight="true" outlineLevel="0" collapsed="false"/>
    <row r="1047285" customFormat="false" ht="12.8" hidden="false" customHeight="true" outlineLevel="0" collapsed="false"/>
    <row r="1047286" customFormat="false" ht="12.8" hidden="false" customHeight="true" outlineLevel="0" collapsed="false"/>
    <row r="1047287" customFormat="false" ht="12.8" hidden="false" customHeight="true" outlineLevel="0" collapsed="false"/>
    <row r="1047288" customFormat="false" ht="12.8" hidden="false" customHeight="true" outlineLevel="0" collapsed="false"/>
    <row r="1047289" customFormat="false" ht="12.8" hidden="false" customHeight="true" outlineLevel="0" collapsed="false"/>
    <row r="1047290" customFormat="false" ht="12.8" hidden="false" customHeight="true" outlineLevel="0" collapsed="false"/>
    <row r="1047291" customFormat="false" ht="12.8" hidden="false" customHeight="true" outlineLevel="0" collapsed="false"/>
    <row r="1047292" customFormat="false" ht="12.8" hidden="false" customHeight="true" outlineLevel="0" collapsed="false"/>
    <row r="1047293" customFormat="false" ht="12.8" hidden="false" customHeight="true" outlineLevel="0" collapsed="false"/>
    <row r="1047294" customFormat="false" ht="12.8" hidden="false" customHeight="true" outlineLevel="0" collapsed="false"/>
    <row r="1047295" customFormat="false" ht="12.8" hidden="false" customHeight="true" outlineLevel="0" collapsed="false"/>
    <row r="1047296" customFormat="false" ht="12.8" hidden="false" customHeight="true" outlineLevel="0" collapsed="false"/>
    <row r="1047297" customFormat="false" ht="12.8" hidden="false" customHeight="true" outlineLevel="0" collapsed="false"/>
    <row r="1047298" customFormat="false" ht="12.8" hidden="false" customHeight="true" outlineLevel="0" collapsed="false"/>
    <row r="1047299" customFormat="false" ht="12.8" hidden="false" customHeight="true" outlineLevel="0" collapsed="false"/>
    <row r="1047300" customFormat="false" ht="12.8" hidden="false" customHeight="true" outlineLevel="0" collapsed="false"/>
    <row r="1047301" customFormat="false" ht="12.8" hidden="false" customHeight="true" outlineLevel="0" collapsed="false"/>
    <row r="1047302" customFormat="false" ht="12.8" hidden="false" customHeight="true" outlineLevel="0" collapsed="false"/>
    <row r="1047303" customFormat="false" ht="12.8" hidden="false" customHeight="true" outlineLevel="0" collapsed="false"/>
    <row r="1047304" customFormat="false" ht="12.8" hidden="false" customHeight="true" outlineLevel="0" collapsed="false"/>
    <row r="1047305" customFormat="false" ht="12.8" hidden="false" customHeight="true" outlineLevel="0" collapsed="false"/>
    <row r="1047306" customFormat="false" ht="12.8" hidden="false" customHeight="true" outlineLevel="0" collapsed="false"/>
    <row r="1047307" customFormat="false" ht="12.8" hidden="false" customHeight="true" outlineLevel="0" collapsed="false"/>
    <row r="1047308" customFormat="false" ht="12.8" hidden="false" customHeight="true" outlineLevel="0" collapsed="false"/>
    <row r="1047309" customFormat="false" ht="12.8" hidden="false" customHeight="true" outlineLevel="0" collapsed="false"/>
    <row r="1047310" customFormat="false" ht="12.8" hidden="false" customHeight="true" outlineLevel="0" collapsed="false"/>
    <row r="1047311" customFormat="false" ht="12.8" hidden="false" customHeight="true" outlineLevel="0" collapsed="false"/>
    <row r="1047312" customFormat="false" ht="12.8" hidden="false" customHeight="true" outlineLevel="0" collapsed="false"/>
    <row r="1047313" customFormat="false" ht="12.8" hidden="false" customHeight="true" outlineLevel="0" collapsed="false"/>
    <row r="1047314" customFormat="false" ht="12.8" hidden="false" customHeight="true" outlineLevel="0" collapsed="false"/>
    <row r="1047315" customFormat="false" ht="12.8" hidden="false" customHeight="true" outlineLevel="0" collapsed="false"/>
    <row r="1047316" customFormat="false" ht="12.8" hidden="false" customHeight="true" outlineLevel="0" collapsed="false"/>
    <row r="1047317" customFormat="false" ht="12.8" hidden="false" customHeight="true" outlineLevel="0" collapsed="false"/>
    <row r="1047318" customFormat="false" ht="12.8" hidden="false" customHeight="true" outlineLevel="0" collapsed="false"/>
    <row r="1047319" customFormat="false" ht="12.8" hidden="false" customHeight="true" outlineLevel="0" collapsed="false"/>
    <row r="1047320" customFormat="false" ht="12.8" hidden="false" customHeight="true" outlineLevel="0" collapsed="false"/>
    <row r="1047321" customFormat="false" ht="12.8" hidden="false" customHeight="true" outlineLevel="0" collapsed="false"/>
    <row r="1047322" customFormat="false" ht="12.8" hidden="false" customHeight="true" outlineLevel="0" collapsed="false"/>
    <row r="1047323" customFormat="false" ht="12.8" hidden="false" customHeight="true" outlineLevel="0" collapsed="false"/>
    <row r="1047324" customFormat="false" ht="12.8" hidden="false" customHeight="true" outlineLevel="0" collapsed="false"/>
    <row r="1047325" customFormat="false" ht="12.8" hidden="false" customHeight="true" outlineLevel="0" collapsed="false"/>
    <row r="1047326" customFormat="false" ht="12.8" hidden="false" customHeight="true" outlineLevel="0" collapsed="false"/>
    <row r="1047327" customFormat="false" ht="12.8" hidden="false" customHeight="true" outlineLevel="0" collapsed="false"/>
    <row r="1047328" customFormat="false" ht="12.8" hidden="false" customHeight="true" outlineLevel="0" collapsed="false"/>
    <row r="1047329" customFormat="false" ht="12.8" hidden="false" customHeight="true" outlineLevel="0" collapsed="false"/>
    <row r="1047330" customFormat="false" ht="12.8" hidden="false" customHeight="true" outlineLevel="0" collapsed="false"/>
    <row r="1047331" customFormat="false" ht="12.8" hidden="false" customHeight="true" outlineLevel="0" collapsed="false"/>
    <row r="1047332" customFormat="false" ht="12.8" hidden="false" customHeight="true" outlineLevel="0" collapsed="false"/>
    <row r="1047333" customFormat="false" ht="12.8" hidden="false" customHeight="true" outlineLevel="0" collapsed="false"/>
    <row r="1047334" customFormat="false" ht="12.8" hidden="false" customHeight="true" outlineLevel="0" collapsed="false"/>
    <row r="1047335" customFormat="false" ht="12.8" hidden="false" customHeight="true" outlineLevel="0" collapsed="false"/>
    <row r="1047336" customFormat="false" ht="12.8" hidden="false" customHeight="true" outlineLevel="0" collapsed="false"/>
    <row r="1047337" customFormat="false" ht="12.8" hidden="false" customHeight="true" outlineLevel="0" collapsed="false"/>
    <row r="1047338" customFormat="false" ht="12.8" hidden="false" customHeight="true" outlineLevel="0" collapsed="false"/>
    <row r="1047339" customFormat="false" ht="12.8" hidden="false" customHeight="true" outlineLevel="0" collapsed="false"/>
    <row r="1047340" customFormat="false" ht="12.8" hidden="false" customHeight="true" outlineLevel="0" collapsed="false"/>
    <row r="1047341" customFormat="false" ht="12.8" hidden="false" customHeight="true" outlineLevel="0" collapsed="false"/>
    <row r="1047342" customFormat="false" ht="12.8" hidden="false" customHeight="true" outlineLevel="0" collapsed="false"/>
    <row r="1047343" customFormat="false" ht="12.8" hidden="false" customHeight="true" outlineLevel="0" collapsed="false"/>
    <row r="1047344" customFormat="false" ht="12.8" hidden="false" customHeight="true" outlineLevel="0" collapsed="false"/>
    <row r="1047345" customFormat="false" ht="12.8" hidden="false" customHeight="true" outlineLevel="0" collapsed="false"/>
    <row r="1047346" customFormat="false" ht="12.8" hidden="false" customHeight="true" outlineLevel="0" collapsed="false"/>
    <row r="1047347" customFormat="false" ht="12.8" hidden="false" customHeight="true" outlineLevel="0" collapsed="false"/>
    <row r="1047348" customFormat="false" ht="12.8" hidden="false" customHeight="true" outlineLevel="0" collapsed="false"/>
    <row r="1047349" customFormat="false" ht="12.8" hidden="false" customHeight="true" outlineLevel="0" collapsed="false"/>
    <row r="1047350" customFormat="false" ht="12.8" hidden="false" customHeight="true" outlineLevel="0" collapsed="false"/>
    <row r="1047351" customFormat="false" ht="12.8" hidden="false" customHeight="true" outlineLevel="0" collapsed="false"/>
    <row r="1047352" customFormat="false" ht="12.8" hidden="false" customHeight="true" outlineLevel="0" collapsed="false"/>
    <row r="1047353" customFormat="false" ht="12.8" hidden="false" customHeight="true" outlineLevel="0" collapsed="false"/>
    <row r="1047354" customFormat="false" ht="12.8" hidden="false" customHeight="true" outlineLevel="0" collapsed="false"/>
    <row r="1047355" customFormat="false" ht="12.8" hidden="false" customHeight="true" outlineLevel="0" collapsed="false"/>
    <row r="1047356" customFormat="false" ht="12.8" hidden="false" customHeight="true" outlineLevel="0" collapsed="false"/>
    <row r="1047357" customFormat="false" ht="12.8" hidden="false" customHeight="true" outlineLevel="0" collapsed="false"/>
    <row r="1047358" customFormat="false" ht="12.8" hidden="false" customHeight="true" outlineLevel="0" collapsed="false"/>
    <row r="1047359" customFormat="false" ht="12.8" hidden="false" customHeight="true" outlineLevel="0" collapsed="false"/>
    <row r="1047360" customFormat="false" ht="12.8" hidden="false" customHeight="true" outlineLevel="0" collapsed="false"/>
    <row r="1047361" customFormat="false" ht="12.8" hidden="false" customHeight="true" outlineLevel="0" collapsed="false"/>
    <row r="1047362" customFormat="false" ht="12.8" hidden="false" customHeight="true" outlineLevel="0" collapsed="false"/>
    <row r="1047363" customFormat="false" ht="12.8" hidden="false" customHeight="true" outlineLevel="0" collapsed="false"/>
    <row r="1047364" customFormat="false" ht="12.8" hidden="false" customHeight="true" outlineLevel="0" collapsed="false"/>
    <row r="1047365" customFormat="false" ht="12.8" hidden="false" customHeight="true" outlineLevel="0" collapsed="false"/>
    <row r="1047366" customFormat="false" ht="12.8" hidden="false" customHeight="true" outlineLevel="0" collapsed="false"/>
    <row r="1047367" customFormat="false" ht="12.8" hidden="false" customHeight="true" outlineLevel="0" collapsed="false"/>
    <row r="1047368" customFormat="false" ht="12.8" hidden="false" customHeight="true" outlineLevel="0" collapsed="false"/>
    <row r="1047369" customFormat="false" ht="12.8" hidden="false" customHeight="true" outlineLevel="0" collapsed="false"/>
    <row r="1047370" customFormat="false" ht="12.8" hidden="false" customHeight="true" outlineLevel="0" collapsed="false"/>
    <row r="1047371" customFormat="false" ht="12.8" hidden="false" customHeight="true" outlineLevel="0" collapsed="false"/>
    <row r="1047372" customFormat="false" ht="12.8" hidden="false" customHeight="true" outlineLevel="0" collapsed="false"/>
    <row r="1047373" customFormat="false" ht="12.8" hidden="false" customHeight="true" outlineLevel="0" collapsed="false"/>
    <row r="1047374" customFormat="false" ht="12.8" hidden="false" customHeight="true" outlineLevel="0" collapsed="false"/>
    <row r="1047375" customFormat="false" ht="12.8" hidden="false" customHeight="true" outlineLevel="0" collapsed="false"/>
    <row r="1047376" customFormat="false" ht="12.8" hidden="false" customHeight="true" outlineLevel="0" collapsed="false"/>
    <row r="1047377" customFormat="false" ht="12.8" hidden="false" customHeight="true" outlineLevel="0" collapsed="false"/>
    <row r="1047378" customFormat="false" ht="12.8" hidden="false" customHeight="true" outlineLevel="0" collapsed="false"/>
    <row r="1047379" customFormat="false" ht="12.8" hidden="false" customHeight="true" outlineLevel="0" collapsed="false"/>
    <row r="1047380" customFormat="false" ht="12.8" hidden="false" customHeight="true" outlineLevel="0" collapsed="false"/>
    <row r="1047381" customFormat="false" ht="12.8" hidden="false" customHeight="true" outlineLevel="0" collapsed="false"/>
    <row r="1047382" customFormat="false" ht="12.8" hidden="false" customHeight="true" outlineLevel="0" collapsed="false"/>
    <row r="1047383" customFormat="false" ht="12.8" hidden="false" customHeight="true" outlineLevel="0" collapsed="false"/>
    <row r="1047384" customFormat="false" ht="12.8" hidden="false" customHeight="true" outlineLevel="0" collapsed="false"/>
    <row r="1047385" customFormat="false" ht="12.8" hidden="false" customHeight="true" outlineLevel="0" collapsed="false"/>
    <row r="1047386" customFormat="false" ht="12.8" hidden="false" customHeight="true" outlineLevel="0" collapsed="false"/>
    <row r="1047387" customFormat="false" ht="12.8" hidden="false" customHeight="true" outlineLevel="0" collapsed="false"/>
    <row r="1047388" customFormat="false" ht="12.8" hidden="false" customHeight="true" outlineLevel="0" collapsed="false"/>
    <row r="1047389" customFormat="false" ht="12.8" hidden="false" customHeight="true" outlineLevel="0" collapsed="false"/>
    <row r="1047390" customFormat="false" ht="12.8" hidden="false" customHeight="true" outlineLevel="0" collapsed="false"/>
    <row r="1047391" customFormat="false" ht="12.8" hidden="false" customHeight="true" outlineLevel="0" collapsed="false"/>
    <row r="1047392" customFormat="false" ht="12.8" hidden="false" customHeight="true" outlineLevel="0" collapsed="false"/>
    <row r="1047393" customFormat="false" ht="12.8" hidden="false" customHeight="true" outlineLevel="0" collapsed="false"/>
    <row r="1047394" customFormat="false" ht="12.8" hidden="false" customHeight="true" outlineLevel="0" collapsed="false"/>
    <row r="1047395" customFormat="false" ht="12.8" hidden="false" customHeight="true" outlineLevel="0" collapsed="false"/>
    <row r="1047396" customFormat="false" ht="12.8" hidden="false" customHeight="true" outlineLevel="0" collapsed="false"/>
    <row r="1047397" customFormat="false" ht="12.8" hidden="false" customHeight="true" outlineLevel="0" collapsed="false"/>
    <row r="1047398" customFormat="false" ht="12.8" hidden="false" customHeight="true" outlineLevel="0" collapsed="false"/>
    <row r="1047399" customFormat="false" ht="12.8" hidden="false" customHeight="true" outlineLevel="0" collapsed="false"/>
    <row r="1047400" customFormat="false" ht="12.8" hidden="false" customHeight="true" outlineLevel="0" collapsed="false"/>
    <row r="1047401" customFormat="false" ht="12.8" hidden="false" customHeight="true" outlineLevel="0" collapsed="false"/>
    <row r="1047402" customFormat="false" ht="12.8" hidden="false" customHeight="true" outlineLevel="0" collapsed="false"/>
    <row r="1047403" customFormat="false" ht="12.8" hidden="false" customHeight="true" outlineLevel="0" collapsed="false"/>
    <row r="1047404" customFormat="false" ht="12.8" hidden="false" customHeight="true" outlineLevel="0" collapsed="false"/>
    <row r="1047405" customFormat="false" ht="12.8" hidden="false" customHeight="true" outlineLevel="0" collapsed="false"/>
    <row r="1047406" customFormat="false" ht="12.8" hidden="false" customHeight="true" outlineLevel="0" collapsed="false"/>
    <row r="1047407" customFormat="false" ht="12.8" hidden="false" customHeight="true" outlineLevel="0" collapsed="false"/>
    <row r="1047408" customFormat="false" ht="12.8" hidden="false" customHeight="true" outlineLevel="0" collapsed="false"/>
    <row r="1047409" customFormat="false" ht="12.8" hidden="false" customHeight="true" outlineLevel="0" collapsed="false"/>
    <row r="1047410" customFormat="false" ht="12.8" hidden="false" customHeight="true" outlineLevel="0" collapsed="false"/>
    <row r="1047411" customFormat="false" ht="12.8" hidden="false" customHeight="true" outlineLevel="0" collapsed="false"/>
    <row r="1047412" customFormat="false" ht="12.8" hidden="false" customHeight="true" outlineLevel="0" collapsed="false"/>
    <row r="1047413" customFormat="false" ht="12.8" hidden="false" customHeight="true" outlineLevel="0" collapsed="false"/>
    <row r="1047414" customFormat="false" ht="12.8" hidden="false" customHeight="true" outlineLevel="0" collapsed="false"/>
    <row r="1047415" customFormat="false" ht="12.8" hidden="false" customHeight="true" outlineLevel="0" collapsed="false"/>
    <row r="1047416" customFormat="false" ht="12.8" hidden="false" customHeight="true" outlineLevel="0" collapsed="false"/>
    <row r="1047417" customFormat="false" ht="12.8" hidden="false" customHeight="true" outlineLevel="0" collapsed="false"/>
    <row r="1047418" customFormat="false" ht="12.8" hidden="false" customHeight="true" outlineLevel="0" collapsed="false"/>
    <row r="1047419" customFormat="false" ht="12.8" hidden="false" customHeight="true" outlineLevel="0" collapsed="false"/>
    <row r="1047420" customFormat="false" ht="12.8" hidden="false" customHeight="true" outlineLevel="0" collapsed="false"/>
    <row r="1047421" customFormat="false" ht="12.8" hidden="false" customHeight="true" outlineLevel="0" collapsed="false"/>
    <row r="1047422" customFormat="false" ht="12.8" hidden="false" customHeight="true" outlineLevel="0" collapsed="false"/>
    <row r="1047423" customFormat="false" ht="12.8" hidden="false" customHeight="true" outlineLevel="0" collapsed="false"/>
    <row r="1047424" customFormat="false" ht="12.8" hidden="false" customHeight="true" outlineLevel="0" collapsed="false"/>
    <row r="1047425" customFormat="false" ht="12.8" hidden="false" customHeight="true" outlineLevel="0" collapsed="false"/>
    <row r="1047426" customFormat="false" ht="12.8" hidden="false" customHeight="true" outlineLevel="0" collapsed="false"/>
    <row r="1047427" customFormat="false" ht="12.8" hidden="false" customHeight="true" outlineLevel="0" collapsed="false"/>
    <row r="1047428" customFormat="false" ht="12.8" hidden="false" customHeight="true" outlineLevel="0" collapsed="false"/>
    <row r="1047429" customFormat="false" ht="12.8" hidden="false" customHeight="true" outlineLevel="0" collapsed="false"/>
    <row r="1047430" customFormat="false" ht="12.8" hidden="false" customHeight="true" outlineLevel="0" collapsed="false"/>
    <row r="1047431" customFormat="false" ht="12.8" hidden="false" customHeight="true" outlineLevel="0" collapsed="false"/>
    <row r="1047432" customFormat="false" ht="12.8" hidden="false" customHeight="true" outlineLevel="0" collapsed="false"/>
    <row r="1047433" customFormat="false" ht="12.8" hidden="false" customHeight="true" outlineLevel="0" collapsed="false"/>
    <row r="1047434" customFormat="false" ht="12.8" hidden="false" customHeight="true" outlineLevel="0" collapsed="false"/>
    <row r="1047435" customFormat="false" ht="12.8" hidden="false" customHeight="true" outlineLevel="0" collapsed="false"/>
    <row r="1047436" customFormat="false" ht="12.8" hidden="false" customHeight="true" outlineLevel="0" collapsed="false"/>
    <row r="1047437" customFormat="false" ht="12.8" hidden="false" customHeight="true" outlineLevel="0" collapsed="false"/>
    <row r="1047438" customFormat="false" ht="12.8" hidden="false" customHeight="true" outlineLevel="0" collapsed="false"/>
    <row r="1047439" customFormat="false" ht="12.8" hidden="false" customHeight="true" outlineLevel="0" collapsed="false"/>
    <row r="1047440" customFormat="false" ht="12.8" hidden="false" customHeight="true" outlineLevel="0" collapsed="false"/>
    <row r="1047441" customFormat="false" ht="12.8" hidden="false" customHeight="true" outlineLevel="0" collapsed="false"/>
    <row r="1047442" customFormat="false" ht="12.8" hidden="false" customHeight="true" outlineLevel="0" collapsed="false"/>
    <row r="1047443" customFormat="false" ht="12.8" hidden="false" customHeight="true" outlineLevel="0" collapsed="false"/>
    <row r="1047444" customFormat="false" ht="12.8" hidden="false" customHeight="true" outlineLevel="0" collapsed="false"/>
    <row r="1047445" customFormat="false" ht="12.8" hidden="false" customHeight="true" outlineLevel="0" collapsed="false"/>
    <row r="1047446" customFormat="false" ht="12.8" hidden="false" customHeight="true" outlineLevel="0" collapsed="false"/>
    <row r="1047447" customFormat="false" ht="12.8" hidden="false" customHeight="true" outlineLevel="0" collapsed="false"/>
    <row r="1047448" customFormat="false" ht="12.8" hidden="false" customHeight="true" outlineLevel="0" collapsed="false"/>
    <row r="1047449" customFormat="false" ht="12.8" hidden="false" customHeight="true" outlineLevel="0" collapsed="false"/>
    <row r="1047450" customFormat="false" ht="12.8" hidden="false" customHeight="true" outlineLevel="0" collapsed="false"/>
    <row r="1047451" customFormat="false" ht="12.8" hidden="false" customHeight="true" outlineLevel="0" collapsed="false"/>
    <row r="1047452" customFormat="false" ht="12.8" hidden="false" customHeight="true" outlineLevel="0" collapsed="false"/>
    <row r="1047453" customFormat="false" ht="12.8" hidden="false" customHeight="true" outlineLevel="0" collapsed="false"/>
    <row r="1047454" customFormat="false" ht="12.8" hidden="false" customHeight="true" outlineLevel="0" collapsed="false"/>
    <row r="1047455" customFormat="false" ht="12.8" hidden="false" customHeight="true" outlineLevel="0" collapsed="false"/>
    <row r="1047456" customFormat="false" ht="12.8" hidden="false" customHeight="true" outlineLevel="0" collapsed="false"/>
    <row r="1047457" customFormat="false" ht="12.8" hidden="false" customHeight="true" outlineLevel="0" collapsed="false"/>
    <row r="1047458" customFormat="false" ht="12.8" hidden="false" customHeight="true" outlineLevel="0" collapsed="false"/>
    <row r="1047459" customFormat="false" ht="12.8" hidden="false" customHeight="true" outlineLevel="0" collapsed="false"/>
    <row r="1047460" customFormat="false" ht="12.8" hidden="false" customHeight="true" outlineLevel="0" collapsed="false"/>
    <row r="1047461" customFormat="false" ht="12.8" hidden="false" customHeight="true" outlineLevel="0" collapsed="false"/>
    <row r="1047462" customFormat="false" ht="12.8" hidden="false" customHeight="true" outlineLevel="0" collapsed="false"/>
    <row r="1047463" customFormat="false" ht="12.8" hidden="false" customHeight="true" outlineLevel="0" collapsed="false"/>
    <row r="1047464" customFormat="false" ht="12.8" hidden="false" customHeight="true" outlineLevel="0" collapsed="false"/>
    <row r="1047465" customFormat="false" ht="12.8" hidden="false" customHeight="true" outlineLevel="0" collapsed="false"/>
    <row r="1047466" customFormat="false" ht="12.8" hidden="false" customHeight="true" outlineLevel="0" collapsed="false"/>
    <row r="1047467" customFormat="false" ht="12.8" hidden="false" customHeight="true" outlineLevel="0" collapsed="false"/>
    <row r="1047468" customFormat="false" ht="12.8" hidden="false" customHeight="true" outlineLevel="0" collapsed="false"/>
    <row r="1047469" customFormat="false" ht="12.8" hidden="false" customHeight="true" outlineLevel="0" collapsed="false"/>
    <row r="1047470" customFormat="false" ht="12.8" hidden="false" customHeight="true" outlineLevel="0" collapsed="false"/>
    <row r="1047471" customFormat="false" ht="12.8" hidden="false" customHeight="true" outlineLevel="0" collapsed="false"/>
    <row r="1047472" customFormat="false" ht="12.8" hidden="false" customHeight="true" outlineLevel="0" collapsed="false"/>
    <row r="1047473" customFormat="false" ht="12.8" hidden="false" customHeight="true" outlineLevel="0" collapsed="false"/>
    <row r="1047474" customFormat="false" ht="12.8" hidden="false" customHeight="true" outlineLevel="0" collapsed="false"/>
    <row r="1047475" customFormat="false" ht="12.8" hidden="false" customHeight="true" outlineLevel="0" collapsed="false"/>
    <row r="1047476" customFormat="false" ht="12.8" hidden="false" customHeight="true" outlineLevel="0" collapsed="false"/>
    <row r="1047477" customFormat="false" ht="12.8" hidden="false" customHeight="true" outlineLevel="0" collapsed="false"/>
    <row r="1047478" customFormat="false" ht="12.8" hidden="false" customHeight="true" outlineLevel="0" collapsed="false"/>
    <row r="1047479" customFormat="false" ht="12.8" hidden="false" customHeight="true" outlineLevel="0" collapsed="false"/>
    <row r="1047480" customFormat="false" ht="12.8" hidden="false" customHeight="true" outlineLevel="0" collapsed="false"/>
    <row r="1047481" customFormat="false" ht="12.8" hidden="false" customHeight="true" outlineLevel="0" collapsed="false"/>
    <row r="1047482" customFormat="false" ht="12.8" hidden="false" customHeight="true" outlineLevel="0" collapsed="false"/>
    <row r="1047483" customFormat="false" ht="12.8" hidden="false" customHeight="true" outlineLevel="0" collapsed="false"/>
    <row r="1047484" customFormat="false" ht="12.8" hidden="false" customHeight="true" outlineLevel="0" collapsed="false"/>
    <row r="1047485" customFormat="false" ht="12.8" hidden="false" customHeight="true" outlineLevel="0" collapsed="false"/>
    <row r="1047486" customFormat="false" ht="12.8" hidden="false" customHeight="true" outlineLevel="0" collapsed="false"/>
    <row r="1047487" customFormat="false" ht="12.8" hidden="false" customHeight="true" outlineLevel="0" collapsed="false"/>
    <row r="1047488" customFormat="false" ht="12.8" hidden="false" customHeight="true" outlineLevel="0" collapsed="false"/>
    <row r="1047489" customFormat="false" ht="12.8" hidden="false" customHeight="true" outlineLevel="0" collapsed="false"/>
    <row r="1047490" customFormat="false" ht="12.8" hidden="false" customHeight="true" outlineLevel="0" collapsed="false"/>
    <row r="1047491" customFormat="false" ht="12.8" hidden="false" customHeight="true" outlineLevel="0" collapsed="false"/>
    <row r="1047492" customFormat="false" ht="12.8" hidden="false" customHeight="true" outlineLevel="0" collapsed="false"/>
    <row r="1047493" customFormat="false" ht="12.8" hidden="false" customHeight="true" outlineLevel="0" collapsed="false"/>
    <row r="1047494" customFormat="false" ht="12.8" hidden="false" customHeight="true" outlineLevel="0" collapsed="false"/>
    <row r="1047495" customFormat="false" ht="12.8" hidden="false" customHeight="true" outlineLevel="0" collapsed="false"/>
    <row r="1047496" customFormat="false" ht="12.8" hidden="false" customHeight="true" outlineLevel="0" collapsed="false"/>
    <row r="1047497" customFormat="false" ht="12.8" hidden="false" customHeight="true" outlineLevel="0" collapsed="false"/>
    <row r="1047498" customFormat="false" ht="12.8" hidden="false" customHeight="true" outlineLevel="0" collapsed="false"/>
    <row r="1047499" customFormat="false" ht="12.8" hidden="false" customHeight="true" outlineLevel="0" collapsed="false"/>
    <row r="1047500" customFormat="false" ht="12.8" hidden="false" customHeight="true" outlineLevel="0" collapsed="false"/>
    <row r="1047501" customFormat="false" ht="12.8" hidden="false" customHeight="true" outlineLevel="0" collapsed="false"/>
    <row r="1047502" customFormat="false" ht="12.8" hidden="false" customHeight="true" outlineLevel="0" collapsed="false"/>
    <row r="1047503" customFormat="false" ht="12.8" hidden="false" customHeight="true" outlineLevel="0" collapsed="false"/>
    <row r="1047504" customFormat="false" ht="12.8" hidden="false" customHeight="true" outlineLevel="0" collapsed="false"/>
    <row r="1047505" customFormat="false" ht="12.8" hidden="false" customHeight="true" outlineLevel="0" collapsed="false"/>
    <row r="1047506" customFormat="false" ht="12.8" hidden="false" customHeight="true" outlineLevel="0" collapsed="false"/>
    <row r="1047507" customFormat="false" ht="12.8" hidden="false" customHeight="true" outlineLevel="0" collapsed="false"/>
    <row r="1047508" customFormat="false" ht="12.8" hidden="false" customHeight="true" outlineLevel="0" collapsed="false"/>
    <row r="1047509" customFormat="false" ht="12.8" hidden="false" customHeight="true" outlineLevel="0" collapsed="false"/>
    <row r="1047510" customFormat="false" ht="12.8" hidden="false" customHeight="true" outlineLevel="0" collapsed="false"/>
    <row r="1047511" customFormat="false" ht="12.8" hidden="false" customHeight="true" outlineLevel="0" collapsed="false"/>
    <row r="1047512" customFormat="false" ht="12.8" hidden="false" customHeight="true" outlineLevel="0" collapsed="false"/>
    <row r="1047513" customFormat="false" ht="12.8" hidden="false" customHeight="true" outlineLevel="0" collapsed="false"/>
    <row r="1047514" customFormat="false" ht="12.8" hidden="false" customHeight="true" outlineLevel="0" collapsed="false"/>
    <row r="1047515" customFormat="false" ht="12.8" hidden="false" customHeight="true" outlineLevel="0" collapsed="false"/>
    <row r="1047516" customFormat="false" ht="12.8" hidden="false" customHeight="true" outlineLevel="0" collapsed="false"/>
    <row r="1047517" customFormat="false" ht="12.8" hidden="false" customHeight="true" outlineLevel="0" collapsed="false"/>
    <row r="1047518" customFormat="false" ht="12.8" hidden="false" customHeight="true" outlineLevel="0" collapsed="false"/>
    <row r="1047519" customFormat="false" ht="12.8" hidden="false" customHeight="true" outlineLevel="0" collapsed="false"/>
    <row r="1047520" customFormat="false" ht="12.8" hidden="false" customHeight="true" outlineLevel="0" collapsed="false"/>
    <row r="1047521" customFormat="false" ht="12.8" hidden="false" customHeight="true" outlineLevel="0" collapsed="false"/>
    <row r="1047522" customFormat="false" ht="12.8" hidden="false" customHeight="true" outlineLevel="0" collapsed="false"/>
    <row r="1047523" customFormat="false" ht="12.8" hidden="false" customHeight="true" outlineLevel="0" collapsed="false"/>
    <row r="1047524" customFormat="false" ht="12.8" hidden="false" customHeight="true" outlineLevel="0" collapsed="false"/>
    <row r="1047525" customFormat="false" ht="12.8" hidden="false" customHeight="true" outlineLevel="0" collapsed="false"/>
    <row r="1047526" customFormat="false" ht="12.8" hidden="false" customHeight="true" outlineLevel="0" collapsed="false"/>
    <row r="1047527" customFormat="false" ht="12.8" hidden="false" customHeight="true" outlineLevel="0" collapsed="false"/>
    <row r="1047528" customFormat="false" ht="12.8" hidden="false" customHeight="true" outlineLevel="0" collapsed="false"/>
    <row r="1047529" customFormat="false" ht="12.8" hidden="false" customHeight="true" outlineLevel="0" collapsed="false"/>
    <row r="1047530" customFormat="false" ht="12.8" hidden="false" customHeight="true" outlineLevel="0" collapsed="false"/>
    <row r="1047531" customFormat="false" ht="12.8" hidden="false" customHeight="true" outlineLevel="0" collapsed="false"/>
    <row r="1047532" customFormat="false" ht="12.8" hidden="false" customHeight="true" outlineLevel="0" collapsed="false"/>
    <row r="1047533" customFormat="false" ht="12.8" hidden="false" customHeight="true" outlineLevel="0" collapsed="false"/>
    <row r="1047534" customFormat="false" ht="12.8" hidden="false" customHeight="true" outlineLevel="0" collapsed="false"/>
    <row r="1047535" customFormat="false" ht="12.8" hidden="false" customHeight="true" outlineLevel="0" collapsed="false"/>
    <row r="1047536" customFormat="false" ht="12.8" hidden="false" customHeight="true" outlineLevel="0" collapsed="false"/>
    <row r="1047537" customFormat="false" ht="12.8" hidden="false" customHeight="true" outlineLevel="0" collapsed="false"/>
    <row r="1047538" customFormat="false" ht="12.8" hidden="false" customHeight="true" outlineLevel="0" collapsed="false"/>
    <row r="1047539" customFormat="false" ht="12.8" hidden="false" customHeight="true" outlineLevel="0" collapsed="false"/>
    <row r="1047540" customFormat="false" ht="12.8" hidden="false" customHeight="true" outlineLevel="0" collapsed="false"/>
    <row r="1047541" customFormat="false" ht="12.8" hidden="false" customHeight="true" outlineLevel="0" collapsed="false"/>
    <row r="1047542" customFormat="false" ht="12.8" hidden="false" customHeight="true" outlineLevel="0" collapsed="false"/>
    <row r="1047543" customFormat="false" ht="12.8" hidden="false" customHeight="true" outlineLevel="0" collapsed="false"/>
    <row r="1047544" customFormat="false" ht="12.8" hidden="false" customHeight="true" outlineLevel="0" collapsed="false"/>
    <row r="1047545" customFormat="false" ht="12.8" hidden="false" customHeight="true" outlineLevel="0" collapsed="false"/>
    <row r="1047546" customFormat="false" ht="12.8" hidden="false" customHeight="true" outlineLevel="0" collapsed="false"/>
    <row r="1047547" customFormat="false" ht="12.8" hidden="false" customHeight="true" outlineLevel="0" collapsed="false"/>
    <row r="1047548" customFormat="false" ht="12.8" hidden="false" customHeight="true" outlineLevel="0" collapsed="false"/>
    <row r="1047549" customFormat="false" ht="12.8" hidden="false" customHeight="true" outlineLevel="0" collapsed="false"/>
    <row r="1047550" customFormat="false" ht="12.8" hidden="false" customHeight="true" outlineLevel="0" collapsed="false"/>
    <row r="1047551" customFormat="false" ht="12.8" hidden="false" customHeight="true" outlineLevel="0" collapsed="false"/>
    <row r="1047552" customFormat="false" ht="12.8" hidden="false" customHeight="true" outlineLevel="0" collapsed="false"/>
    <row r="1047553" customFormat="false" ht="12.8" hidden="false" customHeight="true" outlineLevel="0" collapsed="false"/>
    <row r="1047554" customFormat="false" ht="12.8" hidden="false" customHeight="true" outlineLevel="0" collapsed="false"/>
    <row r="1047555" customFormat="false" ht="12.8" hidden="false" customHeight="true" outlineLevel="0" collapsed="false"/>
    <row r="1047556" customFormat="false" ht="12.8" hidden="false" customHeight="true" outlineLevel="0" collapsed="false"/>
    <row r="1047557" customFormat="false" ht="12.8" hidden="false" customHeight="true" outlineLevel="0" collapsed="false"/>
    <row r="1047558" customFormat="false" ht="12.8" hidden="false" customHeight="true" outlineLevel="0" collapsed="false"/>
    <row r="1047559" customFormat="false" ht="12.8" hidden="false" customHeight="true" outlineLevel="0" collapsed="false"/>
    <row r="1047560" customFormat="false" ht="12.8" hidden="false" customHeight="true" outlineLevel="0" collapsed="false"/>
    <row r="1047561" customFormat="false" ht="12.8" hidden="false" customHeight="true" outlineLevel="0" collapsed="false"/>
    <row r="1047562" customFormat="false" ht="12.8" hidden="false" customHeight="true" outlineLevel="0" collapsed="false"/>
    <row r="1047563" customFormat="false" ht="12.8" hidden="false" customHeight="true" outlineLevel="0" collapsed="false"/>
    <row r="1047564" customFormat="false" ht="12.8" hidden="false" customHeight="true" outlineLevel="0" collapsed="false"/>
    <row r="1047565" customFormat="false" ht="12.8" hidden="false" customHeight="true" outlineLevel="0" collapsed="false"/>
    <row r="1047566" customFormat="false" ht="12.8" hidden="false" customHeight="true" outlineLevel="0" collapsed="false"/>
    <row r="1047567" customFormat="false" ht="12.8" hidden="false" customHeight="true" outlineLevel="0" collapsed="false"/>
    <row r="1047568" customFormat="false" ht="12.8" hidden="false" customHeight="true" outlineLevel="0" collapsed="false"/>
    <row r="1047569" customFormat="false" ht="12.8" hidden="false" customHeight="true" outlineLevel="0" collapsed="false"/>
    <row r="1047570" customFormat="false" ht="12.8" hidden="false" customHeight="true" outlineLevel="0" collapsed="false"/>
    <row r="1047571" customFormat="false" ht="12.8" hidden="false" customHeight="true" outlineLevel="0" collapsed="false"/>
    <row r="1047572" customFormat="false" ht="12.8" hidden="false" customHeight="true" outlineLevel="0" collapsed="false"/>
    <row r="1047573" customFormat="false" ht="12.8" hidden="false" customHeight="true" outlineLevel="0" collapsed="false"/>
    <row r="1047574" customFormat="false" ht="12.8" hidden="false" customHeight="true" outlineLevel="0" collapsed="false"/>
    <row r="1047575" customFormat="false" ht="12.8" hidden="false" customHeight="true" outlineLevel="0" collapsed="false"/>
    <row r="1047576" customFormat="false" ht="12.8" hidden="false" customHeight="true" outlineLevel="0" collapsed="false"/>
    <row r="1047577" customFormat="false" ht="12.8" hidden="false" customHeight="true" outlineLevel="0" collapsed="false"/>
    <row r="1047578" customFormat="false" ht="12.8" hidden="false" customHeight="true" outlineLevel="0" collapsed="false"/>
    <row r="1047579" customFormat="false" ht="12.8" hidden="false" customHeight="true" outlineLevel="0" collapsed="false"/>
    <row r="1047580" customFormat="false" ht="12.8" hidden="false" customHeight="true" outlineLevel="0" collapsed="false"/>
    <row r="1047581" customFormat="false" ht="12.8" hidden="false" customHeight="true" outlineLevel="0" collapsed="false"/>
    <row r="1047582" customFormat="false" ht="12.8" hidden="false" customHeight="true" outlineLevel="0" collapsed="false"/>
    <row r="1047583" customFormat="false" ht="12.8" hidden="false" customHeight="true" outlineLevel="0" collapsed="false"/>
    <row r="1047584" customFormat="false" ht="12.8" hidden="false" customHeight="true" outlineLevel="0" collapsed="false"/>
    <row r="1047585" customFormat="false" ht="12.8" hidden="false" customHeight="true" outlineLevel="0" collapsed="false"/>
    <row r="1047586" customFormat="false" ht="12.8" hidden="false" customHeight="true" outlineLevel="0" collapsed="false"/>
    <row r="1047587" customFormat="false" ht="12.8" hidden="false" customHeight="true" outlineLevel="0" collapsed="false"/>
    <row r="1047588" customFormat="false" ht="12.8" hidden="false" customHeight="true" outlineLevel="0" collapsed="false"/>
    <row r="1047589" customFormat="false" ht="12.8" hidden="false" customHeight="true" outlineLevel="0" collapsed="false"/>
    <row r="1047590" customFormat="false" ht="12.8" hidden="false" customHeight="true" outlineLevel="0" collapsed="false"/>
    <row r="1047591" customFormat="false" ht="12.8" hidden="false" customHeight="true" outlineLevel="0" collapsed="false"/>
    <row r="1047592" customFormat="false" ht="12.8" hidden="false" customHeight="true" outlineLevel="0" collapsed="false"/>
    <row r="1047593" customFormat="false" ht="12.8" hidden="false" customHeight="true" outlineLevel="0" collapsed="false"/>
    <row r="1047594" customFormat="false" ht="12.8" hidden="false" customHeight="true" outlineLevel="0" collapsed="false"/>
    <row r="1047595" customFormat="false" ht="12.8" hidden="false" customHeight="true" outlineLevel="0" collapsed="false"/>
    <row r="1047596" customFormat="false" ht="12.8" hidden="false" customHeight="true" outlineLevel="0" collapsed="false"/>
    <row r="1047597" customFormat="false" ht="12.8" hidden="false" customHeight="true" outlineLevel="0" collapsed="false"/>
    <row r="1047598" customFormat="false" ht="12.8" hidden="false" customHeight="true" outlineLevel="0" collapsed="false"/>
    <row r="1047599" customFormat="false" ht="12.8" hidden="false" customHeight="true" outlineLevel="0" collapsed="false"/>
    <row r="1047600" customFormat="false" ht="12.8" hidden="false" customHeight="true" outlineLevel="0" collapsed="false"/>
    <row r="1047601" customFormat="false" ht="12.8" hidden="false" customHeight="true" outlineLevel="0" collapsed="false"/>
    <row r="1047602" customFormat="false" ht="12.8" hidden="false" customHeight="true" outlineLevel="0" collapsed="false"/>
    <row r="1047603" customFormat="false" ht="12.8" hidden="false" customHeight="true" outlineLevel="0" collapsed="false"/>
    <row r="1047604" customFormat="false" ht="12.8" hidden="false" customHeight="true" outlineLevel="0" collapsed="false"/>
    <row r="1047605" customFormat="false" ht="12.8" hidden="false" customHeight="true" outlineLevel="0" collapsed="false"/>
    <row r="1047606" customFormat="false" ht="12.8" hidden="false" customHeight="true" outlineLevel="0" collapsed="false"/>
    <row r="1047607" customFormat="false" ht="12.8" hidden="false" customHeight="true" outlineLevel="0" collapsed="false"/>
    <row r="1047608" customFormat="false" ht="12.8" hidden="false" customHeight="true" outlineLevel="0" collapsed="false"/>
    <row r="1047609" customFormat="false" ht="12.8" hidden="false" customHeight="true" outlineLevel="0" collapsed="false"/>
    <row r="1047610" customFormat="false" ht="12.8" hidden="false" customHeight="true" outlineLevel="0" collapsed="false"/>
    <row r="1047611" customFormat="false" ht="12.8" hidden="false" customHeight="true" outlineLevel="0" collapsed="false"/>
    <row r="1047612" customFormat="false" ht="12.8" hidden="false" customHeight="true" outlineLevel="0" collapsed="false"/>
    <row r="1047613" customFormat="false" ht="12.8" hidden="false" customHeight="true" outlineLevel="0" collapsed="false"/>
    <row r="1047614" customFormat="false" ht="12.8" hidden="false" customHeight="true" outlineLevel="0" collapsed="false"/>
    <row r="1047615" customFormat="false" ht="12.8" hidden="false" customHeight="true" outlineLevel="0" collapsed="false"/>
    <row r="1047616" customFormat="false" ht="12.8" hidden="false" customHeight="true" outlineLevel="0" collapsed="false"/>
    <row r="1047617" customFormat="false" ht="12.8" hidden="false" customHeight="true" outlineLevel="0" collapsed="false"/>
    <row r="1047618" customFormat="false" ht="12.8" hidden="false" customHeight="true" outlineLevel="0" collapsed="false"/>
    <row r="1047619" customFormat="false" ht="12.8" hidden="false" customHeight="true" outlineLevel="0" collapsed="false"/>
    <row r="1047620" customFormat="false" ht="12.8" hidden="false" customHeight="true" outlineLevel="0" collapsed="false"/>
    <row r="1047621" customFormat="false" ht="12.8" hidden="false" customHeight="true" outlineLevel="0" collapsed="false"/>
    <row r="1047622" customFormat="false" ht="12.8" hidden="false" customHeight="true" outlineLevel="0" collapsed="false"/>
    <row r="1047623" customFormat="false" ht="12.8" hidden="false" customHeight="true" outlineLevel="0" collapsed="false"/>
    <row r="1047624" customFormat="false" ht="12.8" hidden="false" customHeight="true" outlineLevel="0" collapsed="false"/>
    <row r="1047625" customFormat="false" ht="12.8" hidden="false" customHeight="true" outlineLevel="0" collapsed="false"/>
    <row r="1047626" customFormat="false" ht="12.8" hidden="false" customHeight="true" outlineLevel="0" collapsed="false"/>
    <row r="1047627" customFormat="false" ht="12.8" hidden="false" customHeight="true" outlineLevel="0" collapsed="false"/>
    <row r="1047628" customFormat="false" ht="12.8" hidden="false" customHeight="true" outlineLevel="0" collapsed="false"/>
    <row r="1047629" customFormat="false" ht="12.8" hidden="false" customHeight="true" outlineLevel="0" collapsed="false"/>
    <row r="1047630" customFormat="false" ht="12.8" hidden="false" customHeight="true" outlineLevel="0" collapsed="false"/>
    <row r="1047631" customFormat="false" ht="12.8" hidden="false" customHeight="true" outlineLevel="0" collapsed="false"/>
    <row r="1047632" customFormat="false" ht="12.8" hidden="false" customHeight="true" outlineLevel="0" collapsed="false"/>
    <row r="1047633" customFormat="false" ht="12.8" hidden="false" customHeight="true" outlineLevel="0" collapsed="false"/>
    <row r="1047634" customFormat="false" ht="12.8" hidden="false" customHeight="true" outlineLevel="0" collapsed="false"/>
    <row r="1047635" customFormat="false" ht="12.8" hidden="false" customHeight="true" outlineLevel="0" collapsed="false"/>
    <row r="1047636" customFormat="false" ht="12.8" hidden="false" customHeight="true" outlineLevel="0" collapsed="false"/>
    <row r="1047637" customFormat="false" ht="12.8" hidden="false" customHeight="true" outlineLevel="0" collapsed="false"/>
    <row r="1047638" customFormat="false" ht="12.8" hidden="false" customHeight="true" outlineLevel="0" collapsed="false"/>
    <row r="1047639" customFormat="false" ht="12.8" hidden="false" customHeight="true" outlineLevel="0" collapsed="false"/>
    <row r="1047640" customFormat="false" ht="12.8" hidden="false" customHeight="true" outlineLevel="0" collapsed="false"/>
    <row r="1047641" customFormat="false" ht="12.8" hidden="false" customHeight="true" outlineLevel="0" collapsed="false"/>
    <row r="1047642" customFormat="false" ht="12.8" hidden="false" customHeight="true" outlineLevel="0" collapsed="false"/>
    <row r="1047643" customFormat="false" ht="12.8" hidden="false" customHeight="true" outlineLevel="0" collapsed="false"/>
    <row r="1047644" customFormat="false" ht="12.8" hidden="false" customHeight="true" outlineLevel="0" collapsed="false"/>
    <row r="1047645" customFormat="false" ht="12.8" hidden="false" customHeight="true" outlineLevel="0" collapsed="false"/>
    <row r="1047646" customFormat="false" ht="12.8" hidden="false" customHeight="true" outlineLevel="0" collapsed="false"/>
    <row r="1047647" customFormat="false" ht="12.8" hidden="false" customHeight="true" outlineLevel="0" collapsed="false"/>
    <row r="1047648" customFormat="false" ht="12.8" hidden="false" customHeight="true" outlineLevel="0" collapsed="false"/>
    <row r="1047649" customFormat="false" ht="12.8" hidden="false" customHeight="true" outlineLevel="0" collapsed="false"/>
    <row r="1047650" customFormat="false" ht="12.8" hidden="false" customHeight="true" outlineLevel="0" collapsed="false"/>
    <row r="1047651" customFormat="false" ht="12.8" hidden="false" customHeight="true" outlineLevel="0" collapsed="false"/>
    <row r="1047652" customFormat="false" ht="12.8" hidden="false" customHeight="true" outlineLevel="0" collapsed="false"/>
    <row r="1047653" customFormat="false" ht="12.8" hidden="false" customHeight="true" outlineLevel="0" collapsed="false"/>
    <row r="1047654" customFormat="false" ht="12.8" hidden="false" customHeight="true" outlineLevel="0" collapsed="false"/>
    <row r="1047655" customFormat="false" ht="12.8" hidden="false" customHeight="true" outlineLevel="0" collapsed="false"/>
    <row r="1047656" customFormat="false" ht="12.8" hidden="false" customHeight="true" outlineLevel="0" collapsed="false"/>
    <row r="1047657" customFormat="false" ht="12.8" hidden="false" customHeight="true" outlineLevel="0" collapsed="false"/>
    <row r="1047658" customFormat="false" ht="12.8" hidden="false" customHeight="true" outlineLevel="0" collapsed="false"/>
    <row r="1047659" customFormat="false" ht="12.8" hidden="false" customHeight="true" outlineLevel="0" collapsed="false"/>
    <row r="1047660" customFormat="false" ht="12.8" hidden="false" customHeight="true" outlineLevel="0" collapsed="false"/>
    <row r="1047661" customFormat="false" ht="12.8" hidden="false" customHeight="true" outlineLevel="0" collapsed="false"/>
    <row r="1047662" customFormat="false" ht="12.8" hidden="false" customHeight="true" outlineLevel="0" collapsed="false"/>
    <row r="1047663" customFormat="false" ht="12.8" hidden="false" customHeight="true" outlineLevel="0" collapsed="false"/>
    <row r="1047664" customFormat="false" ht="12.8" hidden="false" customHeight="true" outlineLevel="0" collapsed="false"/>
    <row r="1047665" customFormat="false" ht="12.8" hidden="false" customHeight="true" outlineLevel="0" collapsed="false"/>
    <row r="1047666" customFormat="false" ht="12.8" hidden="false" customHeight="true" outlineLevel="0" collapsed="false"/>
    <row r="1047667" customFormat="false" ht="12.8" hidden="false" customHeight="true" outlineLevel="0" collapsed="false"/>
    <row r="1047668" customFormat="false" ht="12.8" hidden="false" customHeight="true" outlineLevel="0" collapsed="false"/>
    <row r="1047669" customFormat="false" ht="12.8" hidden="false" customHeight="true" outlineLevel="0" collapsed="false"/>
    <row r="1047670" customFormat="false" ht="12.8" hidden="false" customHeight="true" outlineLevel="0" collapsed="false"/>
    <row r="1047671" customFormat="false" ht="12.8" hidden="false" customHeight="true" outlineLevel="0" collapsed="false"/>
    <row r="1047672" customFormat="false" ht="12.8" hidden="false" customHeight="true" outlineLevel="0" collapsed="false"/>
    <row r="1047673" customFormat="false" ht="12.8" hidden="false" customHeight="true" outlineLevel="0" collapsed="false"/>
    <row r="1047674" customFormat="false" ht="12.8" hidden="false" customHeight="true" outlineLevel="0" collapsed="false"/>
    <row r="1047675" customFormat="false" ht="12.8" hidden="false" customHeight="true" outlineLevel="0" collapsed="false"/>
    <row r="1047676" customFormat="false" ht="12.8" hidden="false" customHeight="true" outlineLevel="0" collapsed="false"/>
    <row r="1047677" customFormat="false" ht="12.8" hidden="false" customHeight="true" outlineLevel="0" collapsed="false"/>
    <row r="1047678" customFormat="false" ht="12.8" hidden="false" customHeight="true" outlineLevel="0" collapsed="false"/>
    <row r="1047679" customFormat="false" ht="12.8" hidden="false" customHeight="true" outlineLevel="0" collapsed="false"/>
    <row r="1047680" customFormat="false" ht="12.8" hidden="false" customHeight="true" outlineLevel="0" collapsed="false"/>
    <row r="1047681" customFormat="false" ht="12.8" hidden="false" customHeight="true" outlineLevel="0" collapsed="false"/>
    <row r="1047682" customFormat="false" ht="12.8" hidden="false" customHeight="true" outlineLevel="0" collapsed="false"/>
    <row r="1047683" customFormat="false" ht="12.8" hidden="false" customHeight="true" outlineLevel="0" collapsed="false"/>
    <row r="1047684" customFormat="false" ht="12.8" hidden="false" customHeight="true" outlineLevel="0" collapsed="false"/>
    <row r="1047685" customFormat="false" ht="12.8" hidden="false" customHeight="true" outlineLevel="0" collapsed="false"/>
    <row r="1047686" customFormat="false" ht="12.8" hidden="false" customHeight="true" outlineLevel="0" collapsed="false"/>
    <row r="1047687" customFormat="false" ht="12.8" hidden="false" customHeight="true" outlineLevel="0" collapsed="false"/>
    <row r="1047688" customFormat="false" ht="12.8" hidden="false" customHeight="true" outlineLevel="0" collapsed="false"/>
    <row r="1047689" customFormat="false" ht="12.8" hidden="false" customHeight="true" outlineLevel="0" collapsed="false"/>
    <row r="1047690" customFormat="false" ht="12.8" hidden="false" customHeight="true" outlineLevel="0" collapsed="false"/>
    <row r="1047691" customFormat="false" ht="12.8" hidden="false" customHeight="true" outlineLevel="0" collapsed="false"/>
    <row r="1047692" customFormat="false" ht="12.8" hidden="false" customHeight="true" outlineLevel="0" collapsed="false"/>
    <row r="1047693" customFormat="false" ht="12.8" hidden="false" customHeight="true" outlineLevel="0" collapsed="false"/>
    <row r="1047694" customFormat="false" ht="12.8" hidden="false" customHeight="true" outlineLevel="0" collapsed="false"/>
    <row r="1047695" customFormat="false" ht="12.8" hidden="false" customHeight="true" outlineLevel="0" collapsed="false"/>
    <row r="1047696" customFormat="false" ht="12.8" hidden="false" customHeight="true" outlineLevel="0" collapsed="false"/>
    <row r="1047697" customFormat="false" ht="12.8" hidden="false" customHeight="true" outlineLevel="0" collapsed="false"/>
    <row r="1047698" customFormat="false" ht="12.8" hidden="false" customHeight="true" outlineLevel="0" collapsed="false"/>
    <row r="1047699" customFormat="false" ht="12.8" hidden="false" customHeight="true" outlineLevel="0" collapsed="false"/>
    <row r="1047700" customFormat="false" ht="12.8" hidden="false" customHeight="true" outlineLevel="0" collapsed="false"/>
    <row r="1047701" customFormat="false" ht="12.8" hidden="false" customHeight="true" outlineLevel="0" collapsed="false"/>
    <row r="1047702" customFormat="false" ht="12.8" hidden="false" customHeight="true" outlineLevel="0" collapsed="false"/>
    <row r="1047703" customFormat="false" ht="12.8" hidden="false" customHeight="true" outlineLevel="0" collapsed="false"/>
    <row r="1047704" customFormat="false" ht="12.8" hidden="false" customHeight="true" outlineLevel="0" collapsed="false"/>
    <row r="1047705" customFormat="false" ht="12.8" hidden="false" customHeight="true" outlineLevel="0" collapsed="false"/>
    <row r="1047706" customFormat="false" ht="12.8" hidden="false" customHeight="true" outlineLevel="0" collapsed="false"/>
    <row r="1047707" customFormat="false" ht="12.8" hidden="false" customHeight="true" outlineLevel="0" collapsed="false"/>
    <row r="1047708" customFormat="false" ht="12.8" hidden="false" customHeight="true" outlineLevel="0" collapsed="false"/>
    <row r="1047709" customFormat="false" ht="12.8" hidden="false" customHeight="true" outlineLevel="0" collapsed="false"/>
    <row r="1047710" customFormat="false" ht="12.8" hidden="false" customHeight="true" outlineLevel="0" collapsed="false"/>
    <row r="1047711" customFormat="false" ht="12.8" hidden="false" customHeight="true" outlineLevel="0" collapsed="false"/>
    <row r="1047712" customFormat="false" ht="12.8" hidden="false" customHeight="true" outlineLevel="0" collapsed="false"/>
    <row r="1047713" customFormat="false" ht="12.8" hidden="false" customHeight="true" outlineLevel="0" collapsed="false"/>
    <row r="1047714" customFormat="false" ht="12.8" hidden="false" customHeight="true" outlineLevel="0" collapsed="false"/>
    <row r="1047715" customFormat="false" ht="12.8" hidden="false" customHeight="true" outlineLevel="0" collapsed="false"/>
    <row r="1047716" customFormat="false" ht="12.8" hidden="false" customHeight="true" outlineLevel="0" collapsed="false"/>
    <row r="1047717" customFormat="false" ht="12.8" hidden="false" customHeight="true" outlineLevel="0" collapsed="false"/>
    <row r="1047718" customFormat="false" ht="12.8" hidden="false" customHeight="true" outlineLevel="0" collapsed="false"/>
    <row r="1047719" customFormat="false" ht="12.8" hidden="false" customHeight="true" outlineLevel="0" collapsed="false"/>
    <row r="1047720" customFormat="false" ht="12.8" hidden="false" customHeight="true" outlineLevel="0" collapsed="false"/>
    <row r="1047721" customFormat="false" ht="12.8" hidden="false" customHeight="true" outlineLevel="0" collapsed="false"/>
    <row r="1047722" customFormat="false" ht="12.8" hidden="false" customHeight="true" outlineLevel="0" collapsed="false"/>
    <row r="1047723" customFormat="false" ht="12.8" hidden="false" customHeight="true" outlineLevel="0" collapsed="false"/>
    <row r="1047724" customFormat="false" ht="12.8" hidden="false" customHeight="true" outlineLevel="0" collapsed="false"/>
    <row r="1047725" customFormat="false" ht="12.8" hidden="false" customHeight="true" outlineLevel="0" collapsed="false"/>
    <row r="1047726" customFormat="false" ht="12.8" hidden="false" customHeight="true" outlineLevel="0" collapsed="false"/>
    <row r="1047727" customFormat="false" ht="12.8" hidden="false" customHeight="true" outlineLevel="0" collapsed="false"/>
    <row r="1047728" customFormat="false" ht="12.8" hidden="false" customHeight="true" outlineLevel="0" collapsed="false"/>
    <row r="1047729" customFormat="false" ht="12.8" hidden="false" customHeight="true" outlineLevel="0" collapsed="false"/>
    <row r="1047730" customFormat="false" ht="12.8" hidden="false" customHeight="true" outlineLevel="0" collapsed="false"/>
    <row r="1047731" customFormat="false" ht="12.8" hidden="false" customHeight="true" outlineLevel="0" collapsed="false"/>
    <row r="1047732" customFormat="false" ht="12.8" hidden="false" customHeight="true" outlineLevel="0" collapsed="false"/>
    <row r="1047733" customFormat="false" ht="12.8" hidden="false" customHeight="true" outlineLevel="0" collapsed="false"/>
    <row r="1047734" customFormat="false" ht="12.8" hidden="false" customHeight="true" outlineLevel="0" collapsed="false"/>
    <row r="1047735" customFormat="false" ht="12.8" hidden="false" customHeight="true" outlineLevel="0" collapsed="false"/>
    <row r="1047736" customFormat="false" ht="12.8" hidden="false" customHeight="true" outlineLevel="0" collapsed="false"/>
    <row r="1047737" customFormat="false" ht="12.8" hidden="false" customHeight="true" outlineLevel="0" collapsed="false"/>
    <row r="1047738" customFormat="false" ht="12.8" hidden="false" customHeight="true" outlineLevel="0" collapsed="false"/>
    <row r="1047739" customFormat="false" ht="12.8" hidden="false" customHeight="true" outlineLevel="0" collapsed="false"/>
    <row r="1047740" customFormat="false" ht="12.8" hidden="false" customHeight="true" outlineLevel="0" collapsed="false"/>
    <row r="1047741" customFormat="false" ht="12.8" hidden="false" customHeight="true" outlineLevel="0" collapsed="false"/>
    <row r="1047742" customFormat="false" ht="12.8" hidden="false" customHeight="true" outlineLevel="0" collapsed="false"/>
    <row r="1047743" customFormat="false" ht="12.8" hidden="false" customHeight="true" outlineLevel="0" collapsed="false"/>
    <row r="1047744" customFormat="false" ht="12.8" hidden="false" customHeight="true" outlineLevel="0" collapsed="false"/>
    <row r="1047745" customFormat="false" ht="12.8" hidden="false" customHeight="true" outlineLevel="0" collapsed="false"/>
    <row r="1047746" customFormat="false" ht="12.8" hidden="false" customHeight="true" outlineLevel="0" collapsed="false"/>
    <row r="1047747" customFormat="false" ht="12.8" hidden="false" customHeight="true" outlineLevel="0" collapsed="false"/>
    <row r="1047748" customFormat="false" ht="12.8" hidden="false" customHeight="true" outlineLevel="0" collapsed="false"/>
    <row r="1047749" customFormat="false" ht="12.8" hidden="false" customHeight="true" outlineLevel="0" collapsed="false"/>
    <row r="1047750" customFormat="false" ht="12.8" hidden="false" customHeight="true" outlineLevel="0" collapsed="false"/>
    <row r="1047751" customFormat="false" ht="12.8" hidden="false" customHeight="true" outlineLevel="0" collapsed="false"/>
    <row r="1047752" customFormat="false" ht="12.8" hidden="false" customHeight="true" outlineLevel="0" collapsed="false"/>
    <row r="1047753" customFormat="false" ht="12.8" hidden="false" customHeight="true" outlineLevel="0" collapsed="false"/>
    <row r="1047754" customFormat="false" ht="12.8" hidden="false" customHeight="true" outlineLevel="0" collapsed="false"/>
    <row r="1047755" customFormat="false" ht="12.8" hidden="false" customHeight="true" outlineLevel="0" collapsed="false"/>
    <row r="1047756" customFormat="false" ht="12.8" hidden="false" customHeight="true" outlineLevel="0" collapsed="false"/>
    <row r="1047757" customFormat="false" ht="12.8" hidden="false" customHeight="true" outlineLevel="0" collapsed="false"/>
    <row r="1047758" customFormat="false" ht="12.8" hidden="false" customHeight="true" outlineLevel="0" collapsed="false"/>
    <row r="1047759" customFormat="false" ht="12.8" hidden="false" customHeight="true" outlineLevel="0" collapsed="false"/>
    <row r="1047760" customFormat="false" ht="12.8" hidden="false" customHeight="true" outlineLevel="0" collapsed="false"/>
    <row r="1047761" customFormat="false" ht="12.8" hidden="false" customHeight="true" outlineLevel="0" collapsed="false"/>
    <row r="1047762" customFormat="false" ht="12.8" hidden="false" customHeight="true" outlineLevel="0" collapsed="false"/>
    <row r="1047763" customFormat="false" ht="12.8" hidden="false" customHeight="true" outlineLevel="0" collapsed="false"/>
    <row r="1047764" customFormat="false" ht="12.8" hidden="false" customHeight="true" outlineLevel="0" collapsed="false"/>
    <row r="1047765" customFormat="false" ht="12.8" hidden="false" customHeight="true" outlineLevel="0" collapsed="false"/>
    <row r="1047766" customFormat="false" ht="12.8" hidden="false" customHeight="true" outlineLevel="0" collapsed="false"/>
    <row r="1047767" customFormat="false" ht="12.8" hidden="false" customHeight="true" outlineLevel="0" collapsed="false"/>
    <row r="1047768" customFormat="false" ht="12.8" hidden="false" customHeight="true" outlineLevel="0" collapsed="false"/>
    <row r="1047769" customFormat="false" ht="12.8" hidden="false" customHeight="true" outlineLevel="0" collapsed="false"/>
    <row r="1047770" customFormat="false" ht="12.8" hidden="false" customHeight="true" outlineLevel="0" collapsed="false"/>
    <row r="1047771" customFormat="false" ht="12.8" hidden="false" customHeight="true" outlineLevel="0" collapsed="false"/>
    <row r="1047772" customFormat="false" ht="12.8" hidden="false" customHeight="true" outlineLevel="0" collapsed="false"/>
    <row r="1047773" customFormat="false" ht="12.8" hidden="false" customHeight="true" outlineLevel="0" collapsed="false"/>
    <row r="1047774" customFormat="false" ht="12.8" hidden="false" customHeight="true" outlineLevel="0" collapsed="false"/>
    <row r="1047775" customFormat="false" ht="12.8" hidden="false" customHeight="true" outlineLevel="0" collapsed="false"/>
    <row r="1047776" customFormat="false" ht="12.8" hidden="false" customHeight="true" outlineLevel="0" collapsed="false"/>
    <row r="1047777" customFormat="false" ht="12.8" hidden="false" customHeight="true" outlineLevel="0" collapsed="false"/>
    <row r="1047778" customFormat="false" ht="12.8" hidden="false" customHeight="true" outlineLevel="0" collapsed="false"/>
    <row r="1047779" customFormat="false" ht="12.8" hidden="false" customHeight="true" outlineLevel="0" collapsed="false"/>
    <row r="1047780" customFormat="false" ht="12.8" hidden="false" customHeight="true" outlineLevel="0" collapsed="false"/>
    <row r="1047781" customFormat="false" ht="12.8" hidden="false" customHeight="true" outlineLevel="0" collapsed="false"/>
    <row r="1047782" customFormat="false" ht="12.8" hidden="false" customHeight="true" outlineLevel="0" collapsed="false"/>
    <row r="1047783" customFormat="false" ht="12.8" hidden="false" customHeight="true" outlineLevel="0" collapsed="false"/>
    <row r="1047784" customFormat="false" ht="12.8" hidden="false" customHeight="true" outlineLevel="0" collapsed="false"/>
    <row r="1047785" customFormat="false" ht="12.8" hidden="false" customHeight="true" outlineLevel="0" collapsed="false"/>
    <row r="1047786" customFormat="false" ht="12.8" hidden="false" customHeight="true" outlineLevel="0" collapsed="false"/>
    <row r="1047787" customFormat="false" ht="12.8" hidden="false" customHeight="true" outlineLevel="0" collapsed="false"/>
    <row r="1047788" customFormat="false" ht="12.8" hidden="false" customHeight="true" outlineLevel="0" collapsed="false"/>
    <row r="1047789" customFormat="false" ht="12.8" hidden="false" customHeight="true" outlineLevel="0" collapsed="false"/>
    <row r="1047790" customFormat="false" ht="12.8" hidden="false" customHeight="true" outlineLevel="0" collapsed="false"/>
    <row r="1047791" customFormat="false" ht="12.8" hidden="false" customHeight="true" outlineLevel="0" collapsed="false"/>
    <row r="1047792" customFormat="false" ht="12.8" hidden="false" customHeight="true" outlineLevel="0" collapsed="false"/>
    <row r="1047793" customFormat="false" ht="12.8" hidden="false" customHeight="true" outlineLevel="0" collapsed="false"/>
    <row r="1047794" customFormat="false" ht="12.8" hidden="false" customHeight="true" outlineLevel="0" collapsed="false"/>
    <row r="1047795" customFormat="false" ht="12.8" hidden="false" customHeight="true" outlineLevel="0" collapsed="false"/>
    <row r="1047796" customFormat="false" ht="12.8" hidden="false" customHeight="true" outlineLevel="0" collapsed="false"/>
    <row r="1047797" customFormat="false" ht="12.8" hidden="false" customHeight="true" outlineLevel="0" collapsed="false"/>
    <row r="1047798" customFormat="false" ht="12.8" hidden="false" customHeight="true" outlineLevel="0" collapsed="false"/>
    <row r="1047799" customFormat="false" ht="12.8" hidden="false" customHeight="true" outlineLevel="0" collapsed="false"/>
    <row r="1047800" customFormat="false" ht="12.8" hidden="false" customHeight="true" outlineLevel="0" collapsed="false"/>
    <row r="1047801" customFormat="false" ht="12.8" hidden="false" customHeight="true" outlineLevel="0" collapsed="false"/>
    <row r="1047802" customFormat="false" ht="12.8" hidden="false" customHeight="true" outlineLevel="0" collapsed="false"/>
    <row r="1047803" customFormat="false" ht="12.8" hidden="false" customHeight="true" outlineLevel="0" collapsed="false"/>
    <row r="1047804" customFormat="false" ht="12.8" hidden="false" customHeight="true" outlineLevel="0" collapsed="false"/>
    <row r="1047805" customFormat="false" ht="12.8" hidden="false" customHeight="true" outlineLevel="0" collapsed="false"/>
    <row r="1047806" customFormat="false" ht="12.8" hidden="false" customHeight="true" outlineLevel="0" collapsed="false"/>
    <row r="1047807" customFormat="false" ht="12.8" hidden="false" customHeight="true" outlineLevel="0" collapsed="false"/>
    <row r="1047808" customFormat="false" ht="12.8" hidden="false" customHeight="true" outlineLevel="0" collapsed="false"/>
    <row r="1047809" customFormat="false" ht="12.8" hidden="false" customHeight="true" outlineLevel="0" collapsed="false"/>
    <row r="1047810" customFormat="false" ht="12.8" hidden="false" customHeight="true" outlineLevel="0" collapsed="false"/>
    <row r="1047811" customFormat="false" ht="12.8" hidden="false" customHeight="true" outlineLevel="0" collapsed="false"/>
    <row r="1047812" customFormat="false" ht="12.8" hidden="false" customHeight="true" outlineLevel="0" collapsed="false"/>
    <row r="1047813" customFormat="false" ht="12.8" hidden="false" customHeight="true" outlineLevel="0" collapsed="false"/>
    <row r="1047814" customFormat="false" ht="12.8" hidden="false" customHeight="true" outlineLevel="0" collapsed="false"/>
    <row r="1047815" customFormat="false" ht="12.8" hidden="false" customHeight="true" outlineLevel="0" collapsed="false"/>
    <row r="1047816" customFormat="false" ht="12.8" hidden="false" customHeight="true" outlineLevel="0" collapsed="false"/>
    <row r="1047817" customFormat="false" ht="12.8" hidden="false" customHeight="true" outlineLevel="0" collapsed="false"/>
    <row r="1047818" customFormat="false" ht="12.8" hidden="false" customHeight="true" outlineLevel="0" collapsed="false"/>
    <row r="1047819" customFormat="false" ht="12.8" hidden="false" customHeight="true" outlineLevel="0" collapsed="false"/>
    <row r="1047820" customFormat="false" ht="12.8" hidden="false" customHeight="true" outlineLevel="0" collapsed="false"/>
    <row r="1047821" customFormat="false" ht="12.8" hidden="false" customHeight="true" outlineLevel="0" collapsed="false"/>
    <row r="1047822" customFormat="false" ht="12.8" hidden="false" customHeight="true" outlineLevel="0" collapsed="false"/>
    <row r="1047823" customFormat="false" ht="12.8" hidden="false" customHeight="true" outlineLevel="0" collapsed="false"/>
    <row r="1047824" customFormat="false" ht="12.8" hidden="false" customHeight="true" outlineLevel="0" collapsed="false"/>
    <row r="1047825" customFormat="false" ht="12.8" hidden="false" customHeight="true" outlineLevel="0" collapsed="false"/>
    <row r="1047826" customFormat="false" ht="12.8" hidden="false" customHeight="true" outlineLevel="0" collapsed="false"/>
    <row r="1047827" customFormat="false" ht="12.8" hidden="false" customHeight="true" outlineLevel="0" collapsed="false"/>
    <row r="1047828" customFormat="false" ht="12.8" hidden="false" customHeight="true" outlineLevel="0" collapsed="false"/>
    <row r="1047829" customFormat="false" ht="12.8" hidden="false" customHeight="true" outlineLevel="0" collapsed="false"/>
    <row r="1047830" customFormat="false" ht="12.8" hidden="false" customHeight="true" outlineLevel="0" collapsed="false"/>
    <row r="1047831" customFormat="false" ht="12.8" hidden="false" customHeight="true" outlineLevel="0" collapsed="false"/>
    <row r="1047832" customFormat="false" ht="12.8" hidden="false" customHeight="true" outlineLevel="0" collapsed="false"/>
    <row r="1047833" customFormat="false" ht="12.8" hidden="false" customHeight="true" outlineLevel="0" collapsed="false"/>
    <row r="1047834" customFormat="false" ht="12.8" hidden="false" customHeight="true" outlineLevel="0" collapsed="false"/>
    <row r="1047835" customFormat="false" ht="12.8" hidden="false" customHeight="true" outlineLevel="0" collapsed="false"/>
    <row r="1047836" customFormat="false" ht="12.8" hidden="false" customHeight="true" outlineLevel="0" collapsed="false"/>
    <row r="1047837" customFormat="false" ht="12.8" hidden="false" customHeight="true" outlineLevel="0" collapsed="false"/>
    <row r="1047838" customFormat="false" ht="12.8" hidden="false" customHeight="true" outlineLevel="0" collapsed="false"/>
    <row r="1047839" customFormat="false" ht="12.8" hidden="false" customHeight="true" outlineLevel="0" collapsed="false"/>
    <row r="1047840" customFormat="false" ht="12.8" hidden="false" customHeight="true" outlineLevel="0" collapsed="false"/>
    <row r="1047841" customFormat="false" ht="12.8" hidden="false" customHeight="true" outlineLevel="0" collapsed="false"/>
    <row r="1047842" customFormat="false" ht="12.8" hidden="false" customHeight="true" outlineLevel="0" collapsed="false"/>
    <row r="1047843" customFormat="false" ht="12.8" hidden="false" customHeight="true" outlineLevel="0" collapsed="false"/>
    <row r="1047844" customFormat="false" ht="12.8" hidden="false" customHeight="true" outlineLevel="0" collapsed="false"/>
    <row r="1047845" customFormat="false" ht="12.8" hidden="false" customHeight="true" outlineLevel="0" collapsed="false"/>
    <row r="1047846" customFormat="false" ht="12.8" hidden="false" customHeight="true" outlineLevel="0" collapsed="false"/>
    <row r="1047847" customFormat="false" ht="12.8" hidden="false" customHeight="true" outlineLevel="0" collapsed="false"/>
    <row r="1047848" customFormat="false" ht="12.8" hidden="false" customHeight="true" outlineLevel="0" collapsed="false"/>
    <row r="1047849" customFormat="false" ht="12.8" hidden="false" customHeight="true" outlineLevel="0" collapsed="false"/>
    <row r="1047850" customFormat="false" ht="12.8" hidden="false" customHeight="true" outlineLevel="0" collapsed="false"/>
    <row r="1047851" customFormat="false" ht="12.8" hidden="false" customHeight="true" outlineLevel="0" collapsed="false"/>
    <row r="1047852" customFormat="false" ht="12.8" hidden="false" customHeight="true" outlineLevel="0" collapsed="false"/>
    <row r="1047853" customFormat="false" ht="12.8" hidden="false" customHeight="true" outlineLevel="0" collapsed="false"/>
    <row r="1047854" customFormat="false" ht="12.8" hidden="false" customHeight="true" outlineLevel="0" collapsed="false"/>
    <row r="1047855" customFormat="false" ht="12.8" hidden="false" customHeight="true" outlineLevel="0" collapsed="false"/>
    <row r="1047856" customFormat="false" ht="12.8" hidden="false" customHeight="true" outlineLevel="0" collapsed="false"/>
    <row r="1047857" customFormat="false" ht="12.8" hidden="false" customHeight="true" outlineLevel="0" collapsed="false"/>
    <row r="1047858" customFormat="false" ht="12.8" hidden="false" customHeight="true" outlineLevel="0" collapsed="false"/>
    <row r="1047859" customFormat="false" ht="12.8" hidden="false" customHeight="true" outlineLevel="0" collapsed="false"/>
    <row r="1047860" customFormat="false" ht="12.8" hidden="false" customHeight="true" outlineLevel="0" collapsed="false"/>
    <row r="1047861" customFormat="false" ht="12.8" hidden="false" customHeight="true" outlineLevel="0" collapsed="false"/>
    <row r="1047862" customFormat="false" ht="12.8" hidden="false" customHeight="true" outlineLevel="0" collapsed="false"/>
    <row r="1047863" customFormat="false" ht="12.8" hidden="false" customHeight="true" outlineLevel="0" collapsed="false"/>
    <row r="1047864" customFormat="false" ht="12.8" hidden="false" customHeight="true" outlineLevel="0" collapsed="false"/>
    <row r="1047865" customFormat="false" ht="12.8" hidden="false" customHeight="true" outlineLevel="0" collapsed="false"/>
    <row r="1047866" customFormat="false" ht="12.8" hidden="false" customHeight="true" outlineLevel="0" collapsed="false"/>
    <row r="1047867" customFormat="false" ht="12.8" hidden="false" customHeight="true" outlineLevel="0" collapsed="false"/>
    <row r="1047868" customFormat="false" ht="12.8" hidden="false" customHeight="true" outlineLevel="0" collapsed="false"/>
    <row r="1047869" customFormat="false" ht="12.8" hidden="false" customHeight="true" outlineLevel="0" collapsed="false"/>
    <row r="1047870" customFormat="false" ht="12.8" hidden="false" customHeight="true" outlineLevel="0" collapsed="false"/>
    <row r="1047871" customFormat="false" ht="12.8" hidden="false" customHeight="true" outlineLevel="0" collapsed="false"/>
    <row r="1047872" customFormat="false" ht="12.8" hidden="false" customHeight="true" outlineLevel="0" collapsed="false"/>
    <row r="1047873" customFormat="false" ht="12.8" hidden="false" customHeight="true" outlineLevel="0" collapsed="false"/>
    <row r="1047874" customFormat="false" ht="12.8" hidden="false" customHeight="true" outlineLevel="0" collapsed="false"/>
    <row r="1047875" customFormat="false" ht="12.8" hidden="false" customHeight="true" outlineLevel="0" collapsed="false"/>
    <row r="1047876" customFormat="false" ht="12.8" hidden="false" customHeight="true" outlineLevel="0" collapsed="false"/>
    <row r="1047877" customFormat="false" ht="12.8" hidden="false" customHeight="true" outlineLevel="0" collapsed="false"/>
    <row r="1047878" customFormat="false" ht="12.8" hidden="false" customHeight="true" outlineLevel="0" collapsed="false"/>
    <row r="1047879" customFormat="false" ht="12.8" hidden="false" customHeight="true" outlineLevel="0" collapsed="false"/>
    <row r="1047880" customFormat="false" ht="12.8" hidden="false" customHeight="true" outlineLevel="0" collapsed="false"/>
    <row r="1047881" customFormat="false" ht="12.8" hidden="false" customHeight="true" outlineLevel="0" collapsed="false"/>
    <row r="1047882" customFormat="false" ht="12.8" hidden="false" customHeight="true" outlineLevel="0" collapsed="false"/>
    <row r="1047883" customFormat="false" ht="12.8" hidden="false" customHeight="true" outlineLevel="0" collapsed="false"/>
    <row r="1047884" customFormat="false" ht="12.8" hidden="false" customHeight="true" outlineLevel="0" collapsed="false"/>
    <row r="1047885" customFormat="false" ht="12.8" hidden="false" customHeight="true" outlineLevel="0" collapsed="false"/>
    <row r="1047886" customFormat="false" ht="12.8" hidden="false" customHeight="true" outlineLevel="0" collapsed="false"/>
    <row r="1047887" customFormat="false" ht="12.8" hidden="false" customHeight="true" outlineLevel="0" collapsed="false"/>
    <row r="1047888" customFormat="false" ht="12.8" hidden="false" customHeight="true" outlineLevel="0" collapsed="false"/>
    <row r="1047889" customFormat="false" ht="12.8" hidden="false" customHeight="true" outlineLevel="0" collapsed="false"/>
    <row r="1047890" customFormat="false" ht="12.8" hidden="false" customHeight="true" outlineLevel="0" collapsed="false"/>
    <row r="1047891" customFormat="false" ht="12.8" hidden="false" customHeight="true" outlineLevel="0" collapsed="false"/>
    <row r="1047892" customFormat="false" ht="12.8" hidden="false" customHeight="true" outlineLevel="0" collapsed="false"/>
    <row r="1047893" customFormat="false" ht="12.8" hidden="false" customHeight="true" outlineLevel="0" collapsed="false"/>
    <row r="1047894" customFormat="false" ht="12.8" hidden="false" customHeight="true" outlineLevel="0" collapsed="false"/>
    <row r="1047895" customFormat="false" ht="12.8" hidden="false" customHeight="true" outlineLevel="0" collapsed="false"/>
    <row r="1047896" customFormat="false" ht="12.8" hidden="false" customHeight="true" outlineLevel="0" collapsed="false"/>
    <row r="1047897" customFormat="false" ht="12.8" hidden="false" customHeight="true" outlineLevel="0" collapsed="false"/>
    <row r="1047898" customFormat="false" ht="12.8" hidden="false" customHeight="true" outlineLevel="0" collapsed="false"/>
    <row r="1047899" customFormat="false" ht="12.8" hidden="false" customHeight="true" outlineLevel="0" collapsed="false"/>
    <row r="1047900" customFormat="false" ht="12.8" hidden="false" customHeight="true" outlineLevel="0" collapsed="false"/>
    <row r="1047901" customFormat="false" ht="12.8" hidden="false" customHeight="true" outlineLevel="0" collapsed="false"/>
    <row r="1047902" customFormat="false" ht="12.8" hidden="false" customHeight="true" outlineLevel="0" collapsed="false"/>
    <row r="1047903" customFormat="false" ht="12.8" hidden="false" customHeight="true" outlineLevel="0" collapsed="false"/>
    <row r="1047904" customFormat="false" ht="12.8" hidden="false" customHeight="true" outlineLevel="0" collapsed="false"/>
    <row r="1047905" customFormat="false" ht="12.8" hidden="false" customHeight="true" outlineLevel="0" collapsed="false"/>
    <row r="1047906" customFormat="false" ht="12.8" hidden="false" customHeight="true" outlineLevel="0" collapsed="false"/>
    <row r="1047907" customFormat="false" ht="12.8" hidden="false" customHeight="true" outlineLevel="0" collapsed="false"/>
    <row r="1047908" customFormat="false" ht="12.8" hidden="false" customHeight="true" outlineLevel="0" collapsed="false"/>
    <row r="1047909" customFormat="false" ht="12.8" hidden="false" customHeight="true" outlineLevel="0" collapsed="false"/>
    <row r="1047910" customFormat="false" ht="12.8" hidden="false" customHeight="true" outlineLevel="0" collapsed="false"/>
    <row r="1047911" customFormat="false" ht="12.8" hidden="false" customHeight="true" outlineLevel="0" collapsed="false"/>
    <row r="1047912" customFormat="false" ht="12.8" hidden="false" customHeight="true" outlineLevel="0" collapsed="false"/>
    <row r="1047913" customFormat="false" ht="12.8" hidden="false" customHeight="true" outlineLevel="0" collapsed="false"/>
    <row r="1047914" customFormat="false" ht="12.8" hidden="false" customHeight="true" outlineLevel="0" collapsed="false"/>
    <row r="1047915" customFormat="false" ht="12.8" hidden="false" customHeight="true" outlineLevel="0" collapsed="false"/>
    <row r="1047916" customFormat="false" ht="12.8" hidden="false" customHeight="true" outlineLevel="0" collapsed="false"/>
    <row r="1047917" customFormat="false" ht="12.8" hidden="false" customHeight="true" outlineLevel="0" collapsed="false"/>
    <row r="1047918" customFormat="false" ht="12.8" hidden="false" customHeight="true" outlineLevel="0" collapsed="false"/>
    <row r="1047919" customFormat="false" ht="12.8" hidden="false" customHeight="true" outlineLevel="0" collapsed="false"/>
    <row r="1047920" customFormat="false" ht="12.8" hidden="false" customHeight="true" outlineLevel="0" collapsed="false"/>
    <row r="1047921" customFormat="false" ht="12.8" hidden="false" customHeight="true" outlineLevel="0" collapsed="false"/>
    <row r="1047922" customFormat="false" ht="12.8" hidden="false" customHeight="true" outlineLevel="0" collapsed="false"/>
    <row r="1047923" customFormat="false" ht="12.8" hidden="false" customHeight="true" outlineLevel="0" collapsed="false"/>
    <row r="1047924" customFormat="false" ht="12.8" hidden="false" customHeight="true" outlineLevel="0" collapsed="false"/>
    <row r="1047925" customFormat="false" ht="12.8" hidden="false" customHeight="true" outlineLevel="0" collapsed="false"/>
    <row r="1047926" customFormat="false" ht="12.8" hidden="false" customHeight="true" outlineLevel="0" collapsed="false"/>
    <row r="1047927" customFormat="false" ht="12.8" hidden="false" customHeight="true" outlineLevel="0" collapsed="false"/>
    <row r="1047928" customFormat="false" ht="12.8" hidden="false" customHeight="true" outlineLevel="0" collapsed="false"/>
    <row r="1047929" customFormat="false" ht="12.8" hidden="false" customHeight="true" outlineLevel="0" collapsed="false"/>
    <row r="1047930" customFormat="false" ht="12.8" hidden="false" customHeight="true" outlineLevel="0" collapsed="false"/>
    <row r="1047931" customFormat="false" ht="12.8" hidden="false" customHeight="true" outlineLevel="0" collapsed="false"/>
    <row r="1047932" customFormat="false" ht="12.8" hidden="false" customHeight="true" outlineLevel="0" collapsed="false"/>
    <row r="1047933" customFormat="false" ht="12.8" hidden="false" customHeight="true" outlineLevel="0" collapsed="false"/>
    <row r="1047934" customFormat="false" ht="12.8" hidden="false" customHeight="true" outlineLevel="0" collapsed="false"/>
    <row r="1047935" customFormat="false" ht="12.8" hidden="false" customHeight="true" outlineLevel="0" collapsed="false"/>
    <row r="1047936" customFormat="false" ht="12.8" hidden="false" customHeight="true" outlineLevel="0" collapsed="false"/>
    <row r="1047937" customFormat="false" ht="12.8" hidden="false" customHeight="true" outlineLevel="0" collapsed="false"/>
    <row r="1047938" customFormat="false" ht="12.8" hidden="false" customHeight="true" outlineLevel="0" collapsed="false"/>
    <row r="1047939" customFormat="false" ht="12.8" hidden="false" customHeight="true" outlineLevel="0" collapsed="false"/>
    <row r="1047940" customFormat="false" ht="12.8" hidden="false" customHeight="true" outlineLevel="0" collapsed="false"/>
    <row r="1047941" customFormat="false" ht="12.8" hidden="false" customHeight="true" outlineLevel="0" collapsed="false"/>
    <row r="1047942" customFormat="false" ht="12.8" hidden="false" customHeight="true" outlineLevel="0" collapsed="false"/>
    <row r="1047943" customFormat="false" ht="12.8" hidden="false" customHeight="true" outlineLevel="0" collapsed="false"/>
    <row r="1047944" customFormat="false" ht="12.8" hidden="false" customHeight="true" outlineLevel="0" collapsed="false"/>
    <row r="1047945" customFormat="false" ht="12.8" hidden="false" customHeight="true" outlineLevel="0" collapsed="false"/>
    <row r="1047946" customFormat="false" ht="12.8" hidden="false" customHeight="true" outlineLevel="0" collapsed="false"/>
    <row r="1047947" customFormat="false" ht="12.8" hidden="false" customHeight="true" outlineLevel="0" collapsed="false"/>
    <row r="1047948" customFormat="false" ht="12.8" hidden="false" customHeight="true" outlineLevel="0" collapsed="false"/>
    <row r="1047949" customFormat="false" ht="12.8" hidden="false" customHeight="true" outlineLevel="0" collapsed="false"/>
    <row r="1047950" customFormat="false" ht="12.8" hidden="false" customHeight="true" outlineLevel="0" collapsed="false"/>
    <row r="1047951" customFormat="false" ht="12.8" hidden="false" customHeight="true" outlineLevel="0" collapsed="false"/>
    <row r="1047952" customFormat="false" ht="12.8" hidden="false" customHeight="true" outlineLevel="0" collapsed="false"/>
    <row r="1047953" customFormat="false" ht="12.8" hidden="false" customHeight="true" outlineLevel="0" collapsed="false"/>
    <row r="1047954" customFormat="false" ht="12.8" hidden="false" customHeight="true" outlineLevel="0" collapsed="false"/>
    <row r="1047955" customFormat="false" ht="12.8" hidden="false" customHeight="true" outlineLevel="0" collapsed="false"/>
    <row r="1047956" customFormat="false" ht="12.8" hidden="false" customHeight="true" outlineLevel="0" collapsed="false"/>
    <row r="1047957" customFormat="false" ht="12.8" hidden="false" customHeight="true" outlineLevel="0" collapsed="false"/>
    <row r="1047958" customFormat="false" ht="12.8" hidden="false" customHeight="true" outlineLevel="0" collapsed="false"/>
    <row r="1047959" customFormat="false" ht="12.8" hidden="false" customHeight="true" outlineLevel="0" collapsed="false"/>
    <row r="1047960" customFormat="false" ht="12.8" hidden="false" customHeight="true" outlineLevel="0" collapsed="false"/>
    <row r="1047961" customFormat="false" ht="12.8" hidden="false" customHeight="true" outlineLevel="0" collapsed="false"/>
    <row r="1047962" customFormat="false" ht="12.8" hidden="false" customHeight="true" outlineLevel="0" collapsed="false"/>
    <row r="1047963" customFormat="false" ht="12.8" hidden="false" customHeight="true" outlineLevel="0" collapsed="false"/>
    <row r="1047964" customFormat="false" ht="12.8" hidden="false" customHeight="true" outlineLevel="0" collapsed="false"/>
    <row r="1047965" customFormat="false" ht="12.8" hidden="false" customHeight="true" outlineLevel="0" collapsed="false"/>
    <row r="1047966" customFormat="false" ht="12.8" hidden="false" customHeight="true" outlineLevel="0" collapsed="false"/>
    <row r="1047967" customFormat="false" ht="12.8" hidden="false" customHeight="true" outlineLevel="0" collapsed="false"/>
    <row r="1047968" customFormat="false" ht="12.8" hidden="false" customHeight="true" outlineLevel="0" collapsed="false"/>
    <row r="1047969" customFormat="false" ht="12.8" hidden="false" customHeight="true" outlineLevel="0" collapsed="false"/>
    <row r="1047970" customFormat="false" ht="12.8" hidden="false" customHeight="true" outlineLevel="0" collapsed="false"/>
    <row r="1047971" customFormat="false" ht="12.8" hidden="false" customHeight="true" outlineLevel="0" collapsed="false"/>
    <row r="1047972" customFormat="false" ht="12.8" hidden="false" customHeight="true" outlineLevel="0" collapsed="false"/>
    <row r="1047973" customFormat="false" ht="12.8" hidden="false" customHeight="true" outlineLevel="0" collapsed="false"/>
    <row r="1047974" customFormat="false" ht="12.8" hidden="false" customHeight="true" outlineLevel="0" collapsed="false"/>
    <row r="1047975" customFormat="false" ht="12.8" hidden="false" customHeight="true" outlineLevel="0" collapsed="false"/>
    <row r="1047976" customFormat="false" ht="12.8" hidden="false" customHeight="true" outlineLevel="0" collapsed="false"/>
    <row r="1047977" customFormat="false" ht="12.8" hidden="false" customHeight="true" outlineLevel="0" collapsed="false"/>
    <row r="1047978" customFormat="false" ht="12.8" hidden="false" customHeight="true" outlineLevel="0" collapsed="false"/>
    <row r="1047979" customFormat="false" ht="12.8" hidden="false" customHeight="true" outlineLevel="0" collapsed="false"/>
    <row r="1047980" customFormat="false" ht="12.8" hidden="false" customHeight="true" outlineLevel="0" collapsed="false"/>
    <row r="1047981" customFormat="false" ht="12.8" hidden="false" customHeight="true" outlineLevel="0" collapsed="false"/>
    <row r="1047982" customFormat="false" ht="12.8" hidden="false" customHeight="true" outlineLevel="0" collapsed="false"/>
    <row r="1047983" customFormat="false" ht="12.8" hidden="false" customHeight="true" outlineLevel="0" collapsed="false"/>
    <row r="1047984" customFormat="false" ht="12.8" hidden="false" customHeight="true" outlineLevel="0" collapsed="false"/>
    <row r="1047985" customFormat="false" ht="12.8" hidden="false" customHeight="true" outlineLevel="0" collapsed="false"/>
    <row r="1047986" customFormat="false" ht="12.8" hidden="false" customHeight="true" outlineLevel="0" collapsed="false"/>
    <row r="1047987" customFormat="false" ht="12.8" hidden="false" customHeight="true" outlineLevel="0" collapsed="false"/>
    <row r="1047988" customFormat="false" ht="12.8" hidden="false" customHeight="true" outlineLevel="0" collapsed="false"/>
    <row r="1047989" customFormat="false" ht="12.8" hidden="false" customHeight="true" outlineLevel="0" collapsed="false"/>
    <row r="1047990" customFormat="false" ht="12.8" hidden="false" customHeight="true" outlineLevel="0" collapsed="false"/>
    <row r="1047991" customFormat="false" ht="12.8" hidden="false" customHeight="true" outlineLevel="0" collapsed="false"/>
    <row r="1047992" customFormat="false" ht="12.8" hidden="false" customHeight="true" outlineLevel="0" collapsed="false"/>
    <row r="1047993" customFormat="false" ht="12.8" hidden="false" customHeight="true" outlineLevel="0" collapsed="false"/>
    <row r="1047994" customFormat="false" ht="12.8" hidden="false" customHeight="true" outlineLevel="0" collapsed="false"/>
    <row r="1047995" customFormat="false" ht="12.8" hidden="false" customHeight="true" outlineLevel="0" collapsed="false"/>
    <row r="1047996" customFormat="false" ht="12.8" hidden="false" customHeight="true" outlineLevel="0" collapsed="false"/>
    <row r="1047997" customFormat="false" ht="12.8" hidden="false" customHeight="true" outlineLevel="0" collapsed="false"/>
    <row r="1047998" customFormat="false" ht="12.8" hidden="false" customHeight="true" outlineLevel="0" collapsed="false"/>
    <row r="1047999" customFormat="false" ht="12.8" hidden="false" customHeight="true" outlineLevel="0" collapsed="false"/>
    <row r="1048000" customFormat="false" ht="12.8" hidden="false" customHeight="true" outlineLevel="0" collapsed="false"/>
    <row r="1048001" customFormat="false" ht="12.8" hidden="false" customHeight="true" outlineLevel="0" collapsed="false"/>
    <row r="1048002" customFormat="false" ht="12.8" hidden="false" customHeight="true" outlineLevel="0" collapsed="false"/>
    <row r="1048003" customFormat="false" ht="12.8" hidden="false" customHeight="true" outlineLevel="0" collapsed="false"/>
    <row r="1048004" customFormat="false" ht="12.8" hidden="false" customHeight="true" outlineLevel="0" collapsed="false"/>
    <row r="1048005" customFormat="false" ht="12.8" hidden="false" customHeight="true" outlineLevel="0" collapsed="false"/>
    <row r="1048006" customFormat="false" ht="12.8" hidden="false" customHeight="true" outlineLevel="0" collapsed="false"/>
    <row r="1048007" customFormat="false" ht="12.8" hidden="false" customHeight="true" outlineLevel="0" collapsed="false"/>
    <row r="1048008" customFormat="false" ht="12.8" hidden="false" customHeight="true" outlineLevel="0" collapsed="false"/>
    <row r="1048009" customFormat="false" ht="12.8" hidden="false" customHeight="true" outlineLevel="0" collapsed="false"/>
    <row r="1048010" customFormat="false" ht="12.8" hidden="false" customHeight="true" outlineLevel="0" collapsed="false"/>
    <row r="1048011" customFormat="false" ht="12.8" hidden="false" customHeight="true" outlineLevel="0" collapsed="false"/>
    <row r="1048012" customFormat="false" ht="12.8" hidden="false" customHeight="true" outlineLevel="0" collapsed="false"/>
    <row r="1048013" customFormat="false" ht="12.8" hidden="false" customHeight="true" outlineLevel="0" collapsed="false"/>
    <row r="1048014" customFormat="false" ht="12.8" hidden="false" customHeight="true" outlineLevel="0" collapsed="false"/>
    <row r="1048015" customFormat="false" ht="12.8" hidden="false" customHeight="true" outlineLevel="0" collapsed="false"/>
    <row r="1048016" customFormat="false" ht="12.8" hidden="false" customHeight="true" outlineLevel="0" collapsed="false"/>
    <row r="1048017" customFormat="false" ht="12.8" hidden="false" customHeight="true" outlineLevel="0" collapsed="false"/>
    <row r="1048018" customFormat="false" ht="12.8" hidden="false" customHeight="true" outlineLevel="0" collapsed="false"/>
    <row r="1048019" customFormat="false" ht="12.8" hidden="false" customHeight="true" outlineLevel="0" collapsed="false"/>
    <row r="1048020" customFormat="false" ht="12.8" hidden="false" customHeight="true" outlineLevel="0" collapsed="false"/>
    <row r="1048021" customFormat="false" ht="12.8" hidden="false" customHeight="true" outlineLevel="0" collapsed="false"/>
    <row r="1048022" customFormat="false" ht="12.8" hidden="false" customHeight="true" outlineLevel="0" collapsed="false"/>
    <row r="1048023" customFormat="false" ht="12.8" hidden="false" customHeight="true" outlineLevel="0" collapsed="false"/>
    <row r="1048024" customFormat="false" ht="12.8" hidden="false" customHeight="true" outlineLevel="0" collapsed="false"/>
    <row r="1048025" customFormat="false" ht="12.8" hidden="false" customHeight="true" outlineLevel="0" collapsed="false"/>
    <row r="1048026" customFormat="false" ht="12.8" hidden="false" customHeight="true" outlineLevel="0" collapsed="false"/>
    <row r="1048027" customFormat="false" ht="12.8" hidden="false" customHeight="true" outlineLevel="0" collapsed="false"/>
    <row r="1048028" customFormat="false" ht="12.8" hidden="false" customHeight="true" outlineLevel="0" collapsed="false"/>
    <row r="1048029" customFormat="false" ht="12.8" hidden="false" customHeight="true" outlineLevel="0" collapsed="false"/>
    <row r="1048030" customFormat="false" ht="12.8" hidden="false" customHeight="true" outlineLevel="0" collapsed="false"/>
    <row r="1048031" customFormat="false" ht="12.8" hidden="false" customHeight="true" outlineLevel="0" collapsed="false"/>
    <row r="1048032" customFormat="false" ht="12.8" hidden="false" customHeight="true" outlineLevel="0" collapsed="false"/>
    <row r="1048033" customFormat="false" ht="12.8" hidden="false" customHeight="true" outlineLevel="0" collapsed="false"/>
    <row r="1048034" customFormat="false" ht="12.8" hidden="false" customHeight="true" outlineLevel="0" collapsed="false"/>
    <row r="1048035" customFormat="false" ht="12.8" hidden="false" customHeight="true" outlineLevel="0" collapsed="false"/>
    <row r="1048036" customFormat="false" ht="12.8" hidden="false" customHeight="true" outlineLevel="0" collapsed="false"/>
    <row r="1048037" customFormat="false" ht="12.8" hidden="false" customHeight="true" outlineLevel="0" collapsed="false"/>
    <row r="1048038" customFormat="false" ht="12.8" hidden="false" customHeight="true" outlineLevel="0" collapsed="false"/>
    <row r="1048039" customFormat="false" ht="12.8" hidden="false" customHeight="true" outlineLevel="0" collapsed="false"/>
    <row r="1048040" customFormat="false" ht="12.8" hidden="false" customHeight="true" outlineLevel="0" collapsed="false"/>
    <row r="1048041" customFormat="false" ht="12.8" hidden="false" customHeight="true" outlineLevel="0" collapsed="false"/>
    <row r="1048042" customFormat="false" ht="12.8" hidden="false" customHeight="true" outlineLevel="0" collapsed="false"/>
    <row r="1048043" customFormat="false" ht="12.8" hidden="false" customHeight="true" outlineLevel="0" collapsed="false"/>
    <row r="1048044" customFormat="false" ht="12.8" hidden="false" customHeight="true" outlineLevel="0" collapsed="false"/>
    <row r="1048045" customFormat="false" ht="12.8" hidden="false" customHeight="true" outlineLevel="0" collapsed="false"/>
    <row r="1048046" customFormat="false" ht="12.8" hidden="false" customHeight="true" outlineLevel="0" collapsed="false"/>
    <row r="1048047" customFormat="false" ht="12.8" hidden="false" customHeight="true" outlineLevel="0" collapsed="false"/>
    <row r="1048048" customFormat="false" ht="12.8" hidden="false" customHeight="true" outlineLevel="0" collapsed="false"/>
    <row r="1048049" customFormat="false" ht="12.8" hidden="false" customHeight="true" outlineLevel="0" collapsed="false"/>
    <row r="1048050" customFormat="false" ht="12.8" hidden="false" customHeight="true" outlineLevel="0" collapsed="false"/>
    <row r="1048051" customFormat="false" ht="12.8" hidden="false" customHeight="true" outlineLevel="0" collapsed="false"/>
    <row r="1048052" customFormat="false" ht="12.8" hidden="false" customHeight="true" outlineLevel="0" collapsed="false"/>
    <row r="1048053" customFormat="false" ht="12.8" hidden="false" customHeight="true" outlineLevel="0" collapsed="false"/>
    <row r="1048054" customFormat="false" ht="12.8" hidden="false" customHeight="true" outlineLevel="0" collapsed="false"/>
    <row r="1048055" customFormat="false" ht="12.8" hidden="false" customHeight="true" outlineLevel="0" collapsed="false"/>
    <row r="1048056" customFormat="false" ht="12.8" hidden="false" customHeight="true" outlineLevel="0" collapsed="false"/>
    <row r="1048057" customFormat="false" ht="12.8" hidden="false" customHeight="true" outlineLevel="0" collapsed="false"/>
    <row r="1048058" customFormat="false" ht="12.8" hidden="false" customHeight="true" outlineLevel="0" collapsed="false"/>
    <row r="1048059" customFormat="false" ht="12.8" hidden="false" customHeight="true" outlineLevel="0" collapsed="false"/>
    <row r="1048060" customFormat="false" ht="12.8" hidden="false" customHeight="true" outlineLevel="0" collapsed="false"/>
    <row r="1048061" customFormat="false" ht="12.8" hidden="false" customHeight="true" outlineLevel="0" collapsed="false"/>
    <row r="1048062" customFormat="false" ht="12.8" hidden="false" customHeight="true" outlineLevel="0" collapsed="false"/>
    <row r="1048063" customFormat="false" ht="12.8" hidden="false" customHeight="true" outlineLevel="0" collapsed="false"/>
    <row r="1048064" customFormat="false" ht="12.8" hidden="false" customHeight="true" outlineLevel="0" collapsed="false"/>
    <row r="1048065" customFormat="false" ht="12.8" hidden="false" customHeight="true" outlineLevel="0" collapsed="false"/>
    <row r="1048066" customFormat="false" ht="12.8" hidden="false" customHeight="true" outlineLevel="0" collapsed="false"/>
    <row r="1048067" customFormat="false" ht="12.8" hidden="false" customHeight="true" outlineLevel="0" collapsed="false"/>
    <row r="1048068" customFormat="false" ht="12.8" hidden="false" customHeight="true" outlineLevel="0" collapsed="false"/>
    <row r="1048069" customFormat="false" ht="12.8" hidden="false" customHeight="true" outlineLevel="0" collapsed="false"/>
    <row r="1048070" customFormat="false" ht="12.8" hidden="false" customHeight="true" outlineLevel="0" collapsed="false"/>
    <row r="1048071" customFormat="false" ht="12.8" hidden="false" customHeight="true" outlineLevel="0" collapsed="false"/>
    <row r="1048072" customFormat="false" ht="12.8" hidden="false" customHeight="true" outlineLevel="0" collapsed="false"/>
    <row r="1048073" customFormat="false" ht="12.8" hidden="false" customHeight="true" outlineLevel="0" collapsed="false"/>
    <row r="1048074" customFormat="false" ht="12.8" hidden="false" customHeight="true" outlineLevel="0" collapsed="false"/>
    <row r="1048075" customFormat="false" ht="12.8" hidden="false" customHeight="true" outlineLevel="0" collapsed="false"/>
    <row r="1048076" customFormat="false" ht="12.8" hidden="false" customHeight="true" outlineLevel="0" collapsed="false"/>
    <row r="1048077" customFormat="false" ht="12.8" hidden="false" customHeight="true" outlineLevel="0" collapsed="false"/>
    <row r="1048078" customFormat="false" ht="12.8" hidden="false" customHeight="true" outlineLevel="0" collapsed="false"/>
    <row r="1048079" customFormat="false" ht="12.8" hidden="false" customHeight="true" outlineLevel="0" collapsed="false"/>
    <row r="1048080" customFormat="false" ht="12.8" hidden="false" customHeight="true" outlineLevel="0" collapsed="false"/>
    <row r="1048081" customFormat="false" ht="12.8" hidden="false" customHeight="true" outlineLevel="0" collapsed="false"/>
    <row r="1048082" customFormat="false" ht="12.8" hidden="false" customHeight="true" outlineLevel="0" collapsed="false"/>
    <row r="1048083" customFormat="false" ht="12.8" hidden="false" customHeight="true" outlineLevel="0" collapsed="false"/>
    <row r="1048084" customFormat="false" ht="12.8" hidden="false" customHeight="true" outlineLevel="0" collapsed="false"/>
    <row r="1048085" customFormat="false" ht="12.8" hidden="false" customHeight="true" outlineLevel="0" collapsed="false"/>
    <row r="1048086" customFormat="false" ht="12.8" hidden="false" customHeight="true" outlineLevel="0" collapsed="false"/>
    <row r="1048087" customFormat="false" ht="12.8" hidden="false" customHeight="true" outlineLevel="0" collapsed="false"/>
    <row r="1048088" customFormat="false" ht="12.8" hidden="false" customHeight="true" outlineLevel="0" collapsed="false"/>
    <row r="1048089" customFormat="false" ht="12.8" hidden="false" customHeight="true" outlineLevel="0" collapsed="false"/>
    <row r="1048090" customFormat="false" ht="12.8" hidden="false" customHeight="true" outlineLevel="0" collapsed="false"/>
    <row r="1048091" customFormat="false" ht="12.8" hidden="false" customHeight="true" outlineLevel="0" collapsed="false"/>
    <row r="1048092" customFormat="false" ht="12.8" hidden="false" customHeight="true" outlineLevel="0" collapsed="false"/>
    <row r="1048093" customFormat="false" ht="12.8" hidden="false" customHeight="true" outlineLevel="0" collapsed="false"/>
    <row r="1048094" customFormat="false" ht="12.8" hidden="false" customHeight="true" outlineLevel="0" collapsed="false"/>
    <row r="1048095" customFormat="false" ht="12.8" hidden="false" customHeight="true" outlineLevel="0" collapsed="false"/>
    <row r="1048096" customFormat="false" ht="12.8" hidden="false" customHeight="true" outlineLevel="0" collapsed="false"/>
    <row r="1048097" customFormat="false" ht="12.8" hidden="false" customHeight="true" outlineLevel="0" collapsed="false"/>
    <row r="1048098" customFormat="false" ht="12.8" hidden="false" customHeight="true" outlineLevel="0" collapsed="false"/>
    <row r="1048099" customFormat="false" ht="12.8" hidden="false" customHeight="true" outlineLevel="0" collapsed="false"/>
    <row r="1048100" customFormat="false" ht="12.8" hidden="false" customHeight="true" outlineLevel="0" collapsed="false"/>
    <row r="1048101" customFormat="false" ht="12.8" hidden="false" customHeight="true" outlineLevel="0" collapsed="false"/>
    <row r="1048102" customFormat="false" ht="12.8" hidden="false" customHeight="true" outlineLevel="0" collapsed="false"/>
    <row r="1048103" customFormat="false" ht="12.8" hidden="false" customHeight="true" outlineLevel="0" collapsed="false"/>
    <row r="1048104" customFormat="false" ht="12.8" hidden="false" customHeight="true" outlineLevel="0" collapsed="false"/>
    <row r="1048105" customFormat="false" ht="12.8" hidden="false" customHeight="true" outlineLevel="0" collapsed="false"/>
    <row r="1048106" customFormat="false" ht="12.8" hidden="false" customHeight="true" outlineLevel="0" collapsed="false"/>
    <row r="1048107" customFormat="false" ht="12.8" hidden="false" customHeight="true" outlineLevel="0" collapsed="false"/>
    <row r="1048108" customFormat="false" ht="12.8" hidden="false" customHeight="true" outlineLevel="0" collapsed="false"/>
    <row r="1048109" customFormat="false" ht="12.8" hidden="false" customHeight="true" outlineLevel="0" collapsed="false"/>
    <row r="1048110" customFormat="false" ht="12.8" hidden="false" customHeight="true" outlineLevel="0" collapsed="false"/>
    <row r="1048111" customFormat="false" ht="12.8" hidden="false" customHeight="true" outlineLevel="0" collapsed="false"/>
    <row r="1048112" customFormat="false" ht="12.8" hidden="false" customHeight="true" outlineLevel="0" collapsed="false"/>
    <row r="1048113" customFormat="false" ht="12.8" hidden="false" customHeight="true" outlineLevel="0" collapsed="false"/>
    <row r="1048114" customFormat="false" ht="12.8" hidden="false" customHeight="true" outlineLevel="0" collapsed="false"/>
    <row r="1048115" customFormat="false" ht="12.8" hidden="false" customHeight="true" outlineLevel="0" collapsed="false"/>
    <row r="1048116" customFormat="false" ht="12.8" hidden="false" customHeight="true" outlineLevel="0" collapsed="false"/>
    <row r="1048117" customFormat="false" ht="12.8" hidden="false" customHeight="true" outlineLevel="0" collapsed="false"/>
    <row r="1048118" customFormat="false" ht="12.8" hidden="false" customHeight="true" outlineLevel="0" collapsed="false"/>
    <row r="1048119" customFormat="false" ht="12.8" hidden="false" customHeight="true" outlineLevel="0" collapsed="false"/>
    <row r="1048120" customFormat="false" ht="12.8" hidden="false" customHeight="true" outlineLevel="0" collapsed="false"/>
    <row r="1048121" customFormat="false" ht="12.8" hidden="false" customHeight="true" outlineLevel="0" collapsed="false"/>
    <row r="1048122" customFormat="false" ht="12.8" hidden="false" customHeight="true" outlineLevel="0" collapsed="false"/>
    <row r="1048123" customFormat="false" ht="12.8" hidden="false" customHeight="true" outlineLevel="0" collapsed="false"/>
    <row r="1048124" customFormat="false" ht="12.8" hidden="false" customHeight="true" outlineLevel="0" collapsed="false"/>
    <row r="1048125" customFormat="false" ht="12.8" hidden="false" customHeight="true" outlineLevel="0" collapsed="false"/>
    <row r="1048126" customFormat="false" ht="12.8" hidden="false" customHeight="true" outlineLevel="0" collapsed="false"/>
    <row r="1048127" customFormat="false" ht="12.8" hidden="false" customHeight="true" outlineLevel="0" collapsed="false"/>
    <row r="1048128" customFormat="false" ht="12.8" hidden="false" customHeight="true" outlineLevel="0" collapsed="false"/>
    <row r="1048129" customFormat="false" ht="12.8" hidden="false" customHeight="true" outlineLevel="0" collapsed="false"/>
    <row r="1048130" customFormat="false" ht="12.8" hidden="false" customHeight="true" outlineLevel="0" collapsed="false"/>
    <row r="1048131" customFormat="false" ht="12.8" hidden="false" customHeight="true" outlineLevel="0" collapsed="false"/>
    <row r="1048132" customFormat="false" ht="12.8" hidden="false" customHeight="true" outlineLevel="0" collapsed="false"/>
    <row r="1048133" customFormat="false" ht="12.8" hidden="false" customHeight="true" outlineLevel="0" collapsed="false"/>
    <row r="1048134" customFormat="false" ht="12.8" hidden="false" customHeight="true" outlineLevel="0" collapsed="false"/>
    <row r="1048135" customFormat="false" ht="12.8" hidden="false" customHeight="true" outlineLevel="0" collapsed="false"/>
    <row r="1048136" customFormat="false" ht="12.8" hidden="false" customHeight="true" outlineLevel="0" collapsed="false"/>
    <row r="1048137" customFormat="false" ht="12.8" hidden="false" customHeight="true" outlineLevel="0" collapsed="false"/>
    <row r="1048138" customFormat="false" ht="12.8" hidden="false" customHeight="true" outlineLevel="0" collapsed="false"/>
    <row r="1048139" customFormat="false" ht="12.8" hidden="false" customHeight="true" outlineLevel="0" collapsed="false"/>
    <row r="1048140" customFormat="false" ht="12.8" hidden="false" customHeight="true" outlineLevel="0" collapsed="false"/>
    <row r="1048141" customFormat="false" ht="12.8" hidden="false" customHeight="true" outlineLevel="0" collapsed="false"/>
    <row r="1048142" customFormat="false" ht="12.8" hidden="false" customHeight="true" outlineLevel="0" collapsed="false"/>
    <row r="1048143" customFormat="false" ht="12.8" hidden="false" customHeight="true" outlineLevel="0" collapsed="false"/>
    <row r="1048144" customFormat="false" ht="12.8" hidden="false" customHeight="true" outlineLevel="0" collapsed="false"/>
    <row r="1048145" customFormat="false" ht="12.8" hidden="false" customHeight="true" outlineLevel="0" collapsed="false"/>
    <row r="1048146" customFormat="false" ht="12.8" hidden="false" customHeight="true" outlineLevel="0" collapsed="false"/>
    <row r="1048147" customFormat="false" ht="12.8" hidden="false" customHeight="true" outlineLevel="0" collapsed="false"/>
    <row r="1048148" customFormat="false" ht="12.8" hidden="false" customHeight="true" outlineLevel="0" collapsed="false"/>
    <row r="1048149" customFormat="false" ht="12.8" hidden="false" customHeight="true" outlineLevel="0" collapsed="false"/>
    <row r="1048150" customFormat="false" ht="12.8" hidden="false" customHeight="true" outlineLevel="0" collapsed="false"/>
    <row r="1048151" customFormat="false" ht="12.8" hidden="false" customHeight="true" outlineLevel="0" collapsed="false"/>
    <row r="1048152" customFormat="false" ht="12.8" hidden="false" customHeight="true" outlineLevel="0" collapsed="false"/>
    <row r="1048153" customFormat="false" ht="12.8" hidden="false" customHeight="true" outlineLevel="0" collapsed="false"/>
    <row r="1048154" customFormat="false" ht="12.8" hidden="false" customHeight="true" outlineLevel="0" collapsed="false"/>
    <row r="1048155" customFormat="false" ht="12.8" hidden="false" customHeight="true" outlineLevel="0" collapsed="false"/>
    <row r="1048156" customFormat="false" ht="12.8" hidden="false" customHeight="true" outlineLevel="0" collapsed="false"/>
    <row r="1048157" customFormat="false" ht="12.8" hidden="false" customHeight="true" outlineLevel="0" collapsed="false"/>
    <row r="1048158" customFormat="false" ht="12.8" hidden="false" customHeight="true" outlineLevel="0" collapsed="false"/>
    <row r="1048159" customFormat="false" ht="12.8" hidden="false" customHeight="true" outlineLevel="0" collapsed="false"/>
    <row r="1048160" customFormat="false" ht="12.8" hidden="false" customHeight="true" outlineLevel="0" collapsed="false"/>
    <row r="1048161" customFormat="false" ht="12.8" hidden="false" customHeight="true" outlineLevel="0" collapsed="false"/>
    <row r="1048162" customFormat="false" ht="12.8" hidden="false" customHeight="true" outlineLevel="0" collapsed="false"/>
    <row r="1048163" customFormat="false" ht="12.8" hidden="false" customHeight="true" outlineLevel="0" collapsed="false"/>
    <row r="1048164" customFormat="false" ht="12.8" hidden="false" customHeight="true" outlineLevel="0" collapsed="false"/>
    <row r="1048165" customFormat="false" ht="12.8" hidden="false" customHeight="true" outlineLevel="0" collapsed="false"/>
    <row r="1048166" customFormat="false" ht="12.8" hidden="false" customHeight="true" outlineLevel="0" collapsed="false"/>
    <row r="1048167" customFormat="false" ht="12.8" hidden="false" customHeight="true" outlineLevel="0" collapsed="false"/>
    <row r="1048168" customFormat="false" ht="12.8" hidden="false" customHeight="true" outlineLevel="0" collapsed="false"/>
    <row r="1048169" customFormat="false" ht="12.8" hidden="false" customHeight="true" outlineLevel="0" collapsed="false"/>
    <row r="1048170" customFormat="false" ht="12.8" hidden="false" customHeight="true" outlineLevel="0" collapsed="false"/>
    <row r="1048171" customFormat="false" ht="12.8" hidden="false" customHeight="true" outlineLevel="0" collapsed="false"/>
    <row r="1048172" customFormat="false" ht="12.8" hidden="false" customHeight="true" outlineLevel="0" collapsed="false"/>
    <row r="1048173" customFormat="false" ht="12.8" hidden="false" customHeight="true" outlineLevel="0" collapsed="false"/>
    <row r="1048174" customFormat="false" ht="12.8" hidden="false" customHeight="true" outlineLevel="0" collapsed="false"/>
    <row r="1048175" customFormat="false" ht="12.8" hidden="false" customHeight="true" outlineLevel="0" collapsed="false"/>
    <row r="1048176" customFormat="false" ht="12.8" hidden="false" customHeight="true" outlineLevel="0" collapsed="false"/>
    <row r="1048177" customFormat="false" ht="12.8" hidden="false" customHeight="true" outlineLevel="0" collapsed="false"/>
    <row r="1048178" customFormat="false" ht="12.8" hidden="false" customHeight="true" outlineLevel="0" collapsed="false"/>
    <row r="1048179" customFormat="false" ht="12.8" hidden="false" customHeight="true" outlineLevel="0" collapsed="false"/>
    <row r="1048180" customFormat="false" ht="12.8" hidden="false" customHeight="true" outlineLevel="0" collapsed="false"/>
    <row r="1048181" customFormat="false" ht="12.8" hidden="false" customHeight="true" outlineLevel="0" collapsed="false"/>
    <row r="1048182" customFormat="false" ht="12.8" hidden="false" customHeight="true" outlineLevel="0" collapsed="false"/>
    <row r="1048183" customFormat="false" ht="12.8" hidden="false" customHeight="true" outlineLevel="0" collapsed="false"/>
    <row r="1048184" customFormat="false" ht="12.8" hidden="false" customHeight="true" outlineLevel="0" collapsed="false"/>
    <row r="1048185" customFormat="false" ht="12.8" hidden="false" customHeight="true" outlineLevel="0" collapsed="false"/>
    <row r="1048186" customFormat="false" ht="12.8" hidden="false" customHeight="true" outlineLevel="0" collapsed="false"/>
    <row r="1048187" customFormat="false" ht="12.8" hidden="false" customHeight="true" outlineLevel="0" collapsed="false"/>
    <row r="1048188" customFormat="false" ht="12.8" hidden="false" customHeight="true" outlineLevel="0" collapsed="false"/>
    <row r="1048189" customFormat="false" ht="12.8" hidden="false" customHeight="true" outlineLevel="0" collapsed="false"/>
    <row r="1048190" customFormat="false" ht="12.8" hidden="false" customHeight="true" outlineLevel="0" collapsed="false"/>
    <row r="1048191" customFormat="false" ht="12.8" hidden="false" customHeight="true" outlineLevel="0" collapsed="false"/>
    <row r="1048192" customFormat="false" ht="12.8" hidden="false" customHeight="true" outlineLevel="0" collapsed="false"/>
    <row r="1048193" customFormat="false" ht="12.8" hidden="false" customHeight="true" outlineLevel="0" collapsed="false"/>
    <row r="1048194" customFormat="false" ht="12.8" hidden="false" customHeight="true" outlineLevel="0" collapsed="false"/>
    <row r="1048195" customFormat="false" ht="12.8" hidden="false" customHeight="true" outlineLevel="0" collapsed="false"/>
    <row r="1048196" customFormat="false" ht="12.8" hidden="false" customHeight="true" outlineLevel="0" collapsed="false"/>
    <row r="1048197" customFormat="false" ht="12.8" hidden="false" customHeight="true" outlineLevel="0" collapsed="false"/>
    <row r="1048198" customFormat="false" ht="12.8" hidden="false" customHeight="true" outlineLevel="0" collapsed="false"/>
    <row r="1048199" customFormat="false" ht="12.8" hidden="false" customHeight="true" outlineLevel="0" collapsed="false"/>
    <row r="1048200" customFormat="false" ht="12.8" hidden="false" customHeight="true" outlineLevel="0" collapsed="false"/>
    <row r="1048201" customFormat="false" ht="12.8" hidden="false" customHeight="true" outlineLevel="0" collapsed="false"/>
    <row r="1048202" customFormat="false" ht="12.8" hidden="false" customHeight="true" outlineLevel="0" collapsed="false"/>
    <row r="1048203" customFormat="false" ht="12.8" hidden="false" customHeight="true" outlineLevel="0" collapsed="false"/>
    <row r="1048204" customFormat="false" ht="12.8" hidden="false" customHeight="true" outlineLevel="0" collapsed="false"/>
    <row r="1048205" customFormat="false" ht="12.8" hidden="false" customHeight="true" outlineLevel="0" collapsed="false"/>
    <row r="1048206" customFormat="false" ht="12.8" hidden="false" customHeight="true" outlineLevel="0" collapsed="false"/>
    <row r="1048207" customFormat="false" ht="12.8" hidden="false" customHeight="true" outlineLevel="0" collapsed="false"/>
    <row r="1048208" customFormat="false" ht="12.8" hidden="false" customHeight="true" outlineLevel="0" collapsed="false"/>
    <row r="1048209" customFormat="false" ht="12.8" hidden="false" customHeight="true" outlineLevel="0" collapsed="false"/>
    <row r="1048210" customFormat="false" ht="12.8" hidden="false" customHeight="true" outlineLevel="0" collapsed="false"/>
    <row r="1048211" customFormat="false" ht="12.8" hidden="false" customHeight="true" outlineLevel="0" collapsed="false"/>
    <row r="1048212" customFormat="false" ht="12.8" hidden="false" customHeight="true" outlineLevel="0" collapsed="false"/>
    <row r="1048213" customFormat="false" ht="12.8" hidden="false" customHeight="true" outlineLevel="0" collapsed="false"/>
    <row r="1048214" customFormat="false" ht="12.8" hidden="false" customHeight="true" outlineLevel="0" collapsed="false"/>
    <row r="1048215" customFormat="false" ht="12.8" hidden="false" customHeight="true" outlineLevel="0" collapsed="false"/>
    <row r="1048216" customFormat="false" ht="12.8" hidden="false" customHeight="true" outlineLevel="0" collapsed="false"/>
    <row r="1048217" customFormat="false" ht="12.8" hidden="false" customHeight="true" outlineLevel="0" collapsed="false"/>
    <row r="1048218" customFormat="false" ht="12.8" hidden="false" customHeight="true" outlineLevel="0" collapsed="false"/>
    <row r="1048219" customFormat="false" ht="12.8" hidden="false" customHeight="true" outlineLevel="0" collapsed="false"/>
    <row r="1048220" customFormat="false" ht="12.8" hidden="false" customHeight="true" outlineLevel="0" collapsed="false"/>
    <row r="1048221" customFormat="false" ht="12.8" hidden="false" customHeight="true" outlineLevel="0" collapsed="false"/>
    <row r="1048222" customFormat="false" ht="12.8" hidden="false" customHeight="true" outlineLevel="0" collapsed="false"/>
    <row r="1048223" customFormat="false" ht="12.8" hidden="false" customHeight="true" outlineLevel="0" collapsed="false"/>
    <row r="1048224" customFormat="false" ht="12.8" hidden="false" customHeight="true" outlineLevel="0" collapsed="false"/>
    <row r="1048225" customFormat="false" ht="12.8" hidden="false" customHeight="true" outlineLevel="0" collapsed="false"/>
    <row r="1048226" customFormat="false" ht="12.8" hidden="false" customHeight="true" outlineLevel="0" collapsed="false"/>
    <row r="1048227" customFormat="false" ht="12.8" hidden="false" customHeight="true" outlineLevel="0" collapsed="false"/>
    <row r="1048228" customFormat="false" ht="12.8" hidden="false" customHeight="true" outlineLevel="0" collapsed="false"/>
    <row r="1048229" customFormat="false" ht="12.8" hidden="false" customHeight="true" outlineLevel="0" collapsed="false"/>
    <row r="1048230" customFormat="false" ht="12.8" hidden="false" customHeight="true" outlineLevel="0" collapsed="false"/>
    <row r="1048231" customFormat="false" ht="12.8" hidden="false" customHeight="true" outlineLevel="0" collapsed="false"/>
    <row r="1048232" customFormat="false" ht="12.8" hidden="false" customHeight="true" outlineLevel="0" collapsed="false"/>
    <row r="1048233" customFormat="false" ht="12.8" hidden="false" customHeight="true" outlineLevel="0" collapsed="false"/>
    <row r="1048234" customFormat="false" ht="12.8" hidden="false" customHeight="true" outlineLevel="0" collapsed="false"/>
    <row r="1048235" customFormat="false" ht="12.8" hidden="false" customHeight="true" outlineLevel="0" collapsed="false"/>
    <row r="1048236" customFormat="false" ht="12.8" hidden="false" customHeight="true" outlineLevel="0" collapsed="false"/>
    <row r="1048237" customFormat="false" ht="12.8" hidden="false" customHeight="true" outlineLevel="0" collapsed="false"/>
    <row r="1048238" customFormat="false" ht="12.8" hidden="false" customHeight="true" outlineLevel="0" collapsed="false"/>
    <row r="1048239" customFormat="false" ht="12.8" hidden="false" customHeight="true" outlineLevel="0" collapsed="false"/>
    <row r="1048240" customFormat="false" ht="12.8" hidden="false" customHeight="true" outlineLevel="0" collapsed="false"/>
    <row r="1048241" customFormat="false" ht="12.8" hidden="false" customHeight="true" outlineLevel="0" collapsed="false"/>
    <row r="1048242" customFormat="false" ht="12.8" hidden="false" customHeight="true" outlineLevel="0" collapsed="false"/>
    <row r="1048243" customFormat="false" ht="12.8" hidden="false" customHeight="true" outlineLevel="0" collapsed="false"/>
    <row r="1048244" customFormat="false" ht="12.8" hidden="false" customHeight="true" outlineLevel="0" collapsed="false"/>
    <row r="1048245" customFormat="false" ht="12.8" hidden="false" customHeight="true" outlineLevel="0" collapsed="false"/>
    <row r="1048246" customFormat="false" ht="12.8" hidden="false" customHeight="true" outlineLevel="0" collapsed="false"/>
    <row r="1048247" customFormat="false" ht="12.8" hidden="false" customHeight="true" outlineLevel="0" collapsed="false"/>
    <row r="1048248" customFormat="false" ht="12.8" hidden="false" customHeight="true" outlineLevel="0" collapsed="false"/>
    <row r="1048249" customFormat="false" ht="12.8" hidden="false" customHeight="true" outlineLevel="0" collapsed="false"/>
    <row r="1048250" customFormat="false" ht="12.8" hidden="false" customHeight="true" outlineLevel="0" collapsed="false"/>
    <row r="1048251" customFormat="false" ht="12.8" hidden="false" customHeight="true" outlineLevel="0" collapsed="false"/>
    <row r="1048252" customFormat="false" ht="12.8" hidden="false" customHeight="true" outlineLevel="0" collapsed="false"/>
    <row r="1048253" customFormat="false" ht="12.8" hidden="false" customHeight="true" outlineLevel="0" collapsed="false"/>
    <row r="1048254" customFormat="false" ht="12.8" hidden="false" customHeight="true" outlineLevel="0" collapsed="false"/>
    <row r="1048255" customFormat="false" ht="12.8" hidden="false" customHeight="true" outlineLevel="0" collapsed="false"/>
    <row r="1048256" customFormat="false" ht="12.8" hidden="false" customHeight="true" outlineLevel="0" collapsed="false"/>
    <row r="1048257" customFormat="false" ht="12.8" hidden="false" customHeight="true" outlineLevel="0" collapsed="false"/>
    <row r="1048258" customFormat="false" ht="12.8" hidden="false" customHeight="true" outlineLevel="0" collapsed="false"/>
    <row r="1048259" customFormat="false" ht="12.8" hidden="false" customHeight="true" outlineLevel="0" collapsed="false"/>
    <row r="1048260" customFormat="false" ht="12.8" hidden="false" customHeight="true" outlineLevel="0" collapsed="false"/>
    <row r="1048261" customFormat="false" ht="12.8" hidden="false" customHeight="true" outlineLevel="0" collapsed="false"/>
    <row r="1048262" customFormat="false" ht="12.8" hidden="false" customHeight="true" outlineLevel="0" collapsed="false"/>
    <row r="1048263" customFormat="false" ht="12.8" hidden="false" customHeight="true" outlineLevel="0" collapsed="false"/>
    <row r="1048264" customFormat="false" ht="12.8" hidden="false" customHeight="true" outlineLevel="0" collapsed="false"/>
    <row r="1048265" customFormat="false" ht="12.8" hidden="false" customHeight="true" outlineLevel="0" collapsed="false"/>
    <row r="1048266" customFormat="false" ht="12.8" hidden="false" customHeight="true" outlineLevel="0" collapsed="false"/>
    <row r="1048267" customFormat="false" ht="12.8" hidden="false" customHeight="true" outlineLevel="0" collapsed="false"/>
    <row r="1048268" customFormat="false" ht="12.8" hidden="false" customHeight="true" outlineLevel="0" collapsed="false"/>
    <row r="1048269" customFormat="false" ht="12.8" hidden="false" customHeight="true" outlineLevel="0" collapsed="false"/>
    <row r="1048270" customFormat="false" ht="12.8" hidden="false" customHeight="true" outlineLevel="0" collapsed="false"/>
    <row r="1048271" customFormat="false" ht="12.8" hidden="false" customHeight="true" outlineLevel="0" collapsed="false"/>
    <row r="1048272" customFormat="false" ht="12.8" hidden="false" customHeight="true" outlineLevel="0" collapsed="false"/>
    <row r="1048273" customFormat="false" ht="12.8" hidden="false" customHeight="true" outlineLevel="0" collapsed="false"/>
    <row r="1048274" customFormat="false" ht="12.8" hidden="false" customHeight="true" outlineLevel="0" collapsed="false"/>
    <row r="1048275" customFormat="false" ht="12.8" hidden="false" customHeight="true" outlineLevel="0" collapsed="false"/>
    <row r="1048276" customFormat="false" ht="12.8" hidden="false" customHeight="true" outlineLevel="0" collapsed="false"/>
    <row r="1048277" customFormat="false" ht="12.8" hidden="false" customHeight="true" outlineLevel="0" collapsed="false"/>
    <row r="1048278" customFormat="false" ht="12.8" hidden="false" customHeight="true" outlineLevel="0" collapsed="false"/>
    <row r="1048279" customFormat="false" ht="12.8" hidden="false" customHeight="true" outlineLevel="0" collapsed="false"/>
    <row r="1048280" customFormat="false" ht="12.8" hidden="false" customHeight="true" outlineLevel="0" collapsed="false"/>
    <row r="1048281" customFormat="false" ht="12.8" hidden="false" customHeight="true" outlineLevel="0" collapsed="false"/>
    <row r="1048282" customFormat="false" ht="12.8" hidden="false" customHeight="true" outlineLevel="0" collapsed="false"/>
    <row r="1048283" customFormat="false" ht="12.8" hidden="false" customHeight="true" outlineLevel="0" collapsed="false"/>
    <row r="1048284" customFormat="false" ht="12.8" hidden="false" customHeight="true" outlineLevel="0" collapsed="false"/>
    <row r="1048285" customFormat="false" ht="12.8" hidden="false" customHeight="true" outlineLevel="0" collapsed="false"/>
    <row r="1048286" customFormat="false" ht="12.8" hidden="false" customHeight="true" outlineLevel="0" collapsed="false"/>
    <row r="1048287" customFormat="false" ht="12.8" hidden="false" customHeight="true" outlineLevel="0" collapsed="false"/>
    <row r="1048288" customFormat="false" ht="12.8" hidden="false" customHeight="true" outlineLevel="0" collapsed="false"/>
    <row r="1048289" customFormat="false" ht="12.8" hidden="false" customHeight="true" outlineLevel="0" collapsed="false"/>
    <row r="1048290" customFormat="false" ht="12.8" hidden="false" customHeight="true" outlineLevel="0" collapsed="false"/>
    <row r="1048291" customFormat="false" ht="12.8" hidden="false" customHeight="true" outlineLevel="0" collapsed="false"/>
    <row r="1048292" customFormat="false" ht="12.8" hidden="false" customHeight="true" outlineLevel="0" collapsed="false"/>
    <row r="1048293" customFormat="false" ht="12.8" hidden="false" customHeight="true" outlineLevel="0" collapsed="false"/>
    <row r="1048294" customFormat="false" ht="12.8" hidden="false" customHeight="true" outlineLevel="0" collapsed="false"/>
    <row r="1048295" customFormat="false" ht="12.8" hidden="false" customHeight="true" outlineLevel="0" collapsed="false"/>
    <row r="1048296" customFormat="false" ht="12.8" hidden="false" customHeight="true" outlineLevel="0" collapsed="false"/>
    <row r="1048297" customFormat="false" ht="12.8" hidden="false" customHeight="true" outlineLevel="0" collapsed="false"/>
    <row r="1048298" customFormat="false" ht="12.8" hidden="false" customHeight="true" outlineLevel="0" collapsed="false"/>
    <row r="1048299" customFormat="false" ht="12.8" hidden="false" customHeight="true" outlineLevel="0" collapsed="false"/>
    <row r="1048300" customFormat="false" ht="12.8" hidden="false" customHeight="true" outlineLevel="0" collapsed="false"/>
    <row r="1048301" customFormat="false" ht="12.8" hidden="false" customHeight="true" outlineLevel="0" collapsed="false"/>
    <row r="1048302" customFormat="false" ht="12.8" hidden="false" customHeight="true" outlineLevel="0" collapsed="false"/>
    <row r="1048303" customFormat="false" ht="12.8" hidden="false" customHeight="true" outlineLevel="0" collapsed="false"/>
    <row r="1048304" customFormat="false" ht="12.8" hidden="false" customHeight="true" outlineLevel="0" collapsed="false"/>
    <row r="1048305" customFormat="false" ht="12.8" hidden="false" customHeight="true" outlineLevel="0" collapsed="false"/>
    <row r="1048306" customFormat="false" ht="12.8" hidden="false" customHeight="true" outlineLevel="0" collapsed="false"/>
    <row r="1048307" customFormat="false" ht="12.8" hidden="false" customHeight="true" outlineLevel="0" collapsed="false"/>
    <row r="1048308" customFormat="false" ht="12.8" hidden="false" customHeight="true" outlineLevel="0" collapsed="false"/>
    <row r="1048309" customFormat="false" ht="12.8" hidden="false" customHeight="true" outlineLevel="0" collapsed="false"/>
    <row r="1048310" customFormat="false" ht="12.8" hidden="false" customHeight="true" outlineLevel="0" collapsed="false"/>
    <row r="1048311" customFormat="false" ht="12.8" hidden="false" customHeight="true" outlineLevel="0" collapsed="false"/>
    <row r="1048312" customFormat="false" ht="12.8" hidden="false" customHeight="true" outlineLevel="0" collapsed="false"/>
    <row r="1048313" customFormat="false" ht="12.8" hidden="false" customHeight="true" outlineLevel="0" collapsed="false"/>
    <row r="1048314" customFormat="false" ht="12.8" hidden="false" customHeight="true" outlineLevel="0" collapsed="false"/>
    <row r="1048315" customFormat="false" ht="12.8" hidden="false" customHeight="true" outlineLevel="0" collapsed="false"/>
    <row r="1048316" customFormat="false" ht="12.8" hidden="false" customHeight="true" outlineLevel="0" collapsed="false"/>
    <row r="1048317" customFormat="false" ht="12.8" hidden="false" customHeight="true" outlineLevel="0" collapsed="false"/>
    <row r="1048318" customFormat="false" ht="12.8" hidden="false" customHeight="true" outlineLevel="0" collapsed="false"/>
    <row r="1048319" customFormat="false" ht="12.8" hidden="false" customHeight="true" outlineLevel="0" collapsed="false"/>
    <row r="1048320" customFormat="false" ht="12.8" hidden="false" customHeight="true" outlineLevel="0" collapsed="false"/>
    <row r="1048321" customFormat="false" ht="12.8" hidden="false" customHeight="true" outlineLevel="0" collapsed="false"/>
    <row r="1048322" customFormat="false" ht="12.8" hidden="false" customHeight="true" outlineLevel="0" collapsed="false"/>
    <row r="1048323" customFormat="false" ht="12.8" hidden="false" customHeight="true" outlineLevel="0" collapsed="false"/>
    <row r="1048324" customFormat="false" ht="12.8" hidden="false" customHeight="true" outlineLevel="0" collapsed="false"/>
    <row r="1048325" customFormat="false" ht="12.8" hidden="false" customHeight="true" outlineLevel="0" collapsed="false"/>
    <row r="1048326" customFormat="false" ht="12.8" hidden="false" customHeight="true" outlineLevel="0" collapsed="false"/>
    <row r="1048327" customFormat="false" ht="12.8" hidden="false" customHeight="true" outlineLevel="0" collapsed="false"/>
    <row r="1048328" customFormat="false" ht="12.8" hidden="false" customHeight="true" outlineLevel="0" collapsed="false"/>
    <row r="1048329" customFormat="false" ht="12.8" hidden="false" customHeight="true" outlineLevel="0" collapsed="false"/>
    <row r="1048330" customFormat="false" ht="12.8" hidden="false" customHeight="true" outlineLevel="0" collapsed="false"/>
    <row r="1048331" customFormat="false" ht="12.8" hidden="false" customHeight="true" outlineLevel="0" collapsed="false"/>
    <row r="1048332" customFormat="false" ht="12.8" hidden="false" customHeight="true" outlineLevel="0" collapsed="false"/>
    <row r="1048333" customFormat="false" ht="12.8" hidden="false" customHeight="true" outlineLevel="0" collapsed="false"/>
    <row r="1048334" customFormat="false" ht="12.8" hidden="false" customHeight="true" outlineLevel="0" collapsed="false"/>
    <row r="1048335" customFormat="false" ht="12.8" hidden="false" customHeight="true" outlineLevel="0" collapsed="false"/>
    <row r="1048336" customFormat="false" ht="12.8" hidden="false" customHeight="true" outlineLevel="0" collapsed="false"/>
    <row r="1048337" customFormat="false" ht="12.8" hidden="false" customHeight="true" outlineLevel="0" collapsed="false"/>
    <row r="1048338" customFormat="false" ht="12.8" hidden="false" customHeight="true" outlineLevel="0" collapsed="false"/>
    <row r="1048339" customFormat="false" ht="12.8" hidden="false" customHeight="true" outlineLevel="0" collapsed="false"/>
    <row r="1048340" customFormat="false" ht="12.8" hidden="false" customHeight="true" outlineLevel="0" collapsed="false"/>
    <row r="1048341" customFormat="false" ht="12.8" hidden="false" customHeight="true" outlineLevel="0" collapsed="false"/>
    <row r="1048342" customFormat="false" ht="12.8" hidden="false" customHeight="true" outlineLevel="0" collapsed="false"/>
    <row r="1048343" customFormat="false" ht="12.8" hidden="false" customHeight="true" outlineLevel="0" collapsed="false"/>
    <row r="1048344" customFormat="false" ht="12.8" hidden="false" customHeight="true" outlineLevel="0" collapsed="false"/>
    <row r="1048345" customFormat="false" ht="12.8" hidden="false" customHeight="true" outlineLevel="0" collapsed="false"/>
    <row r="1048346" customFormat="false" ht="12.8" hidden="false" customHeight="true" outlineLevel="0" collapsed="false"/>
    <row r="1048347" customFormat="false" ht="12.8" hidden="false" customHeight="true" outlineLevel="0" collapsed="false"/>
    <row r="1048348" customFormat="false" ht="12.8" hidden="false" customHeight="true" outlineLevel="0" collapsed="false"/>
    <row r="1048349" customFormat="false" ht="12.8" hidden="false" customHeight="true" outlineLevel="0" collapsed="false"/>
    <row r="1048350" customFormat="false" ht="12.8" hidden="false" customHeight="true" outlineLevel="0" collapsed="false"/>
    <row r="1048351" customFormat="false" ht="12.8" hidden="false" customHeight="true" outlineLevel="0" collapsed="false"/>
    <row r="1048352" customFormat="false" ht="12.8" hidden="false" customHeight="true" outlineLevel="0" collapsed="false"/>
    <row r="1048353" customFormat="false" ht="12.8" hidden="false" customHeight="true" outlineLevel="0" collapsed="false"/>
    <row r="1048354" customFormat="false" ht="12.8" hidden="false" customHeight="true" outlineLevel="0" collapsed="false"/>
    <row r="1048355" customFormat="false" ht="12.8" hidden="false" customHeight="true" outlineLevel="0" collapsed="false"/>
    <row r="1048356" customFormat="false" ht="12.8" hidden="false" customHeight="true" outlineLevel="0" collapsed="false"/>
    <row r="1048357" customFormat="false" ht="12.8" hidden="false" customHeight="true" outlineLevel="0" collapsed="false"/>
    <row r="1048358" customFormat="false" ht="12.8" hidden="false" customHeight="true" outlineLevel="0" collapsed="false"/>
    <row r="1048359" customFormat="false" ht="12.8" hidden="false" customHeight="true" outlineLevel="0" collapsed="false"/>
    <row r="1048360" customFormat="false" ht="12.8" hidden="false" customHeight="true" outlineLevel="0" collapsed="false"/>
    <row r="1048361" customFormat="false" ht="12.8" hidden="false" customHeight="true" outlineLevel="0" collapsed="false"/>
    <row r="1048362" customFormat="false" ht="12.8" hidden="false" customHeight="true" outlineLevel="0" collapsed="false"/>
    <row r="1048363" customFormat="false" ht="12.8" hidden="false" customHeight="true" outlineLevel="0" collapsed="false"/>
    <row r="1048364" customFormat="false" ht="12.8" hidden="false" customHeight="true" outlineLevel="0" collapsed="false"/>
    <row r="1048365" customFormat="false" ht="12.8" hidden="false" customHeight="true" outlineLevel="0" collapsed="false"/>
    <row r="1048366" customFormat="false" ht="12.8" hidden="false" customHeight="true" outlineLevel="0" collapsed="false"/>
    <row r="1048367" customFormat="false" ht="12.8" hidden="false" customHeight="true" outlineLevel="0" collapsed="false"/>
    <row r="1048368" customFormat="false" ht="12.8" hidden="false" customHeight="true" outlineLevel="0" collapsed="false"/>
    <row r="1048369" customFormat="false" ht="12.8" hidden="false" customHeight="true" outlineLevel="0" collapsed="false"/>
    <row r="1048370" customFormat="false" ht="12.8" hidden="false" customHeight="true" outlineLevel="0" collapsed="false"/>
    <row r="1048371" customFormat="false" ht="12.8" hidden="false" customHeight="true" outlineLevel="0" collapsed="false"/>
    <row r="1048372" customFormat="false" ht="12.8" hidden="false" customHeight="true" outlineLevel="0" collapsed="false"/>
    <row r="1048373" customFormat="false" ht="12.8" hidden="false" customHeight="true" outlineLevel="0" collapsed="false"/>
    <row r="1048374" customFormat="false" ht="12.8" hidden="false" customHeight="true" outlineLevel="0" collapsed="false"/>
    <row r="1048375" customFormat="false" ht="12.8" hidden="false" customHeight="true" outlineLevel="0" collapsed="false"/>
    <row r="1048376" customFormat="false" ht="12.8" hidden="false" customHeight="true" outlineLevel="0" collapsed="false"/>
    <row r="1048377" customFormat="false" ht="12.8" hidden="false" customHeight="true" outlineLevel="0" collapsed="false"/>
    <row r="1048378" customFormat="false" ht="12.8" hidden="false" customHeight="true" outlineLevel="0" collapsed="false"/>
    <row r="1048379" customFormat="false" ht="12.8" hidden="false" customHeight="true" outlineLevel="0" collapsed="false"/>
    <row r="1048380" customFormat="false" ht="12.8" hidden="false" customHeight="true" outlineLevel="0" collapsed="false"/>
    <row r="1048381" customFormat="false" ht="12.8" hidden="false" customHeight="true" outlineLevel="0" collapsed="false"/>
    <row r="1048382" customFormat="false" ht="12.8" hidden="false" customHeight="true" outlineLevel="0" collapsed="false"/>
    <row r="1048383" customFormat="false" ht="12.8" hidden="false" customHeight="true" outlineLevel="0" collapsed="false"/>
    <row r="1048384" customFormat="false" ht="12.8" hidden="false" customHeight="true" outlineLevel="0" collapsed="false"/>
    <row r="1048385" customFormat="false" ht="12.8" hidden="false" customHeight="true" outlineLevel="0" collapsed="false"/>
    <row r="1048386" customFormat="false" ht="12.8" hidden="false" customHeight="true" outlineLevel="0" collapsed="false"/>
    <row r="1048387" customFormat="false" ht="12.8" hidden="false" customHeight="true" outlineLevel="0" collapsed="false"/>
    <row r="1048388" customFormat="false" ht="12.8" hidden="false" customHeight="true" outlineLevel="0" collapsed="false"/>
    <row r="1048389" customFormat="false" ht="12.8" hidden="false" customHeight="true" outlineLevel="0" collapsed="false"/>
    <row r="1048390" customFormat="false" ht="12.8" hidden="false" customHeight="true" outlineLevel="0" collapsed="false"/>
    <row r="1048391" customFormat="false" ht="12.8" hidden="false" customHeight="true" outlineLevel="0" collapsed="false"/>
    <row r="1048392" customFormat="false" ht="12.8" hidden="false" customHeight="true" outlineLevel="0" collapsed="false"/>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2023-03-31T14:17:53Z</dcterms:modified>
  <cp:revision>14</cp:revision>
  <dc:subject/>
  <dc:title/>
</cp:coreProperties>
</file>