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_neg\Documents\_nov2020\"/>
    </mc:Choice>
  </mc:AlternateContent>
  <xr:revisionPtr revIDLastSave="0" documentId="13_ncr:1_{C3C40755-AF62-4B1E-875F-993111C7F1F3}" xr6:coauthVersionLast="45" xr6:coauthVersionMax="45" xr10:uidLastSave="{00000000-0000-0000-0000-000000000000}"/>
  <bookViews>
    <workbookView xWindow="-108" yWindow="-108" windowWidth="23256" windowHeight="12576" tabRatio="500" xr2:uid="{00000000-000D-0000-FFFF-FFFF00000000}"/>
  </bookViews>
  <sheets>
    <sheet name="Salesitem 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64" i="1" l="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<sst xmlns="http://schemas.openxmlformats.org/spreadsheetml/2006/main" count="806" uniqueCount="351">
  <si>
    <t>URL</t>
  </si>
  <si>
    <t>SDI ID</t>
  </si>
  <si>
    <t>Manufacturer</t>
  </si>
  <si>
    <t>Model</t>
  </si>
  <si>
    <t>Serialnumber</t>
  </si>
  <si>
    <t>Description</t>
  </si>
  <si>
    <t>Qty</t>
  </si>
  <si>
    <t>Version</t>
  </si>
  <si>
    <t>Condition</t>
  </si>
  <si>
    <t>Vintage</t>
  </si>
  <si>
    <t>Sales conditions</t>
  </si>
  <si>
    <t>Lead Time</t>
  </si>
  <si>
    <t>Sales Price</t>
  </si>
  <si>
    <t>Comments</t>
  </si>
  <si>
    <t>Location</t>
  </si>
  <si>
    <t>96387</t>
  </si>
  <si>
    <t>4 Inch</t>
  </si>
  <si>
    <t>Partial</t>
  </si>
  <si>
    <t>GaN / Sapphire LED pilot wafer fab line</t>
  </si>
  <si>
    <t>1</t>
  </si>
  <si>
    <t>100 mm and 150 mm</t>
  </si>
  <si>
    <t>excellent</t>
  </si>
  <si>
    <t>as is where is</t>
  </si>
  <si>
    <t>immediately</t>
  </si>
  <si>
    <t>1,750,000 USD</t>
  </si>
  <si>
    <t xml:space="preserve">-Complete pilot fab line for sale (89 items).
-Average tool vintage: Around May 2011
-For GaN on Sapphire.
-Was shut-down in  2018.
-The tools are all still installed, mothballed in the fab.
-The equipment is still installed, and can be inspected by appointment.
-The wafer size run was 4 inch, but around 95% of the tools would also be 
capable of working with 6 inch sized wafers.
-See a video of the fab:
-See attached list in excel for details.
Equipment list:-
Lot no.
SDI ID
Manufacturer
Model
Description
Qty
Available
1
96633
AIXTRON
AIX2800G4 HT
GaN MOCVD
1
SOLD
1
96634
AIXTRON
AIX2800G4 HT
GaN MOCVD
1
Yes
1
96632
AIXTRON
AIX2800G4 HT
GaN MOCVD
1
Yes
1
96631
AIXTRON
AIX2800G4 HT
GaN MOCVD
1
Yes
1
96562
AIXTRON
AIX2800G4 HT
GaN MOCVD
1
Yes
2
96621
TERATECH
TPAM-CA-040N
NH3 Purifier (Regen Type)
1
Yes
3
96623
TERATECH
TPH-CA-100N
H2 Purifier (Regen Type)
1
Yes
4
96625
TERATECH
TPN-CA-100N
N2 Purifier (Regen Type)
1
Yes
5
96626
TERATECH
TPN-LP-500S (100S)
N2 Purifier (IN LINE Type)
4
Yes
6
96624
TERATECH
TPH-LP-500S (100S)
H2 Purifier (IN LINE Type)
4
Yes
7
96622
TERATECH
TPAM-LP-500S (50S)
NH3 Purifier (IN LINE Type)
5
Yes
8
96599
NTC
DVC-1300-N1
Instantaneous power failure prevention device (VSP) dip free
5
Yes
9
96571
ETAMAX
PLATO
PL Mapper
1
Yes
10
96609
Panalytical
X-PERT PRO MRD
XRD
1
SOLD
11
96588
KOCAT
KC-903
Scrubber
1
SOLD
11
96641
KOCAT
KC-903
Scrubber
1
Yes
11
96640
KOCAT
KC-903
Scrubber
1
Yes
11
96642
KOCAT
KC-903
Scrubber
1
Yes
11
96643
KOCAT
KC-903
Scrubber
1
Yes
11
96644
KOCAT
KC-903
Scrubber
1
Yes
12
96582
JEIL
JC-1100-S01
GAS CABINET (SiH4, SiH4 / H2, SiH4 / H2)
1
Yes
13
96579
JEIL
JC-1100-S01
GAS CABINET (BCl3, CL2, NF3)
1
Yes
14
96581
JEIL
JV-800-S01
VMB: SiH4 (AUTO)
1
Yes
15
96580
JEIL
JV-800-S01
VMB: NH3 (AUTO)
1
Yes
16
96560
ADIXEN
ASM182TD +
Helium Leak Detector
1
SOLD
17
96561
ADIXEN
ASM192T2D +
Helium Leak Detector
1
Yes
18
96567
EBARA
ESA70W-D
Dry Pump
1
Yes
19
96617
Soritech
TNP
Prober station
1
SOLD
20
96569
Ellipso technology
Elli-SE-aM6
Ellipsometer
1
Yes
21
96565
CLEAN AIR TECH
CPF-300
Aseptic Working Table (Bag Filter Dust Collector)
1
Yes
22
96591
MAXIS
300L
ICP Etcher
1
Yes
23
96620
TAINICS
TE3100
ICP Etching Equipment (for GaN Etching)
1
Yes
24
96614
SCINCO
S-3100
UV-Visible Spectrophotometer
1
Yes
25
96619
TAINICS
TC2300
PECVD
1
Yes
26
96628
ULVAC
EI-5K
Batch Type High Vacuum Evaporation System for ITO
1
SOLD
27
96629
Ulvac
EI-5K
Batch Type High Vacuum Evaporation System for Metal
1
SOLD
28
96586
KLA-Tencor
P6
Alpha Step Profileometer
1
Yes
29
96616
SNTEK
PSA5000
Asher
1
Yes
30
96598
NPS
RHP 440
RTP Equipment
1
Yes
30
96670
NPS
RHP440
RTP Equipment
1
Yes
31
96573
FCI SYSTEM
Acid Auto
Wet Station
1
Yes
32
96575
FCI SYSTEM
Solvent Auto
Wet Station
1
Yes
33
96615
Semitronix
SD1500S
Spin Rinse Dryer
1
Yes
33
96639
Semitronix
SD1500S
Spin Rinse Dryer
1
Yes
34
96587
KOCAT
KC-601
Scrubber (for ICP)
1
Yes
35
96589
KOCAT
KSI-701
Scrubber (for PECVD)
1
Yes
36
96592
MIDAS
MDA-60FA
Mask Aligner
1
Yes
37
96618
SVS
MSX1000
Spin Coater &amp; Developer
1
Yes
38
96596
NIKON
NSR-1755i7A
i-line Stepper
1
Yes
39
96574
FCI SYSTEM
Solvent Manual
Solvent Manual Wet Station
1
Yes
40
96602
NTS
S610T-AFCLOM
Lapping Machine
1
Yes
41
96600
NTS
GV320 / PC-VDM
Grinding Machine
1
Yes
42
96601
NTS
NBM-SE3-4
Wafer Bonding Machine
1
Yes
43
96563
ASM
AB339 Eagle
Wire Bonder
1
Yes
44
96564
ASM
AD809
Die Bonder
1
SOLD
45
96630
Wangsan Engineering
WS-CO-500-2
PKG LINE N2 Cure Oven (Up to 220C)
1
Yes
46
96566
DONGBU ROBOT
DTR3-3310-T-SG
PKG LINE Dispenser Robot System
1
Yes
47
96611
QMC
DPS-600
LED Die Probing System
1
Yes
47
96635
QMC
DPS-600
LED Die Probing System
1
Yes
47
96636
QMC
DPS-600
LED Die Probing System
1
Yes
47
96637
QMC
DPS-600
LED Die Probing System
1
Yes
47
96638
QMC
DPS-600
LED Die Probing System
1
Yes
48
96577
IMS Nanotech
LVIS-3 +
LED Visual Inspection
1
Yes
49
96578
IMS NANOTECH
LVIS-V
LED Visual Inspection Equipment
1
Yes
50
96594
Neontech
NEX-8
Wafer Expander
1
SOLD
51
96593
Neontech
NBK-107
LED Wafer Breaker
1
Yes
52
96595
Neontech
NTM-80A
LED Tape Mounter
1
SOLD
53
96612
QMC
PLS-600
Pellucid Laser Scribing System
1
SOLD
54
96572
ETAMAX
Quick Check
LED Prober in Dark Box
1
Yes
55
96559
CUSTOM
CUSTOM
Wafer Transfer Machine
1
Yes
56
96610
Photondays
LED Accelerated Aging System
LED Aging &amp; Tester
1
Yes
57
96585
JEIO TECH
OF-22GW
Dry Oven
1
Yes
58
96584
JEIO TECH
OF-12GW
Dry Oven for Curing after Encap - D / A for PKG
1
Yes
59
96608
Optoelectronic Precision Co., Ltd.
LEOS-OPI-110
Characteristic Measuring Equipment / Multi-channel
1
Yes
60
96576
Hitachi
S-3400N-Type Ⅱ
Scanning Electron Microscope
1
Yes
61
96590
K&amp;S
1488L TURBO
Wire Bonder
1
Yes
62
96613
ROYCE
ROYCE 650
Bond Pull Tester
1
SOLD
63
96583
JEIL
JR-500-S03
GAS RACK (N2O, Ar, O2, He)
1
Yes
64
96568
ECOPIA
HMS-5000
Hall effect measurement system
1
SOLD
65
96627
THINKY
ARE 260
PKG Line Agitated Deaerator
1
Yes
66
96603
NTS
NPD-100
Thickness Gauge unit
1
Yes
67
96570
ENMET
SPECTRUM SP
Hydrogen Portable Detector (Suction)
1
Yes
68a and 68b
96606
OLYMPUS
MX51F
High Magnification Optical Microscope
2
SOLD
69
96604
OLYMPUS
BX51M
Optical Microscope
3
Yes
70
96607
OLYMPUS
SZ61TR
Low Magnification Microscope
4
Yes
71
96605
OLYMPUS
BX60M
Low Magnification Optical Microscope (400x350)
1
Yes
74
96597
NIKON
SZM-645
Microscope
1
Yes
75
96650
GENSYS
Wet Station
Acid / Alkali Wet Station
1
Yes
76
96661
Lead Engineering
LDF-8300
3 tube Horizontal Diffusion Furnace
1
Yes
 </t>
  </si>
  <si>
    <t>Kyungsan, Korea</t>
  </si>
  <si>
    <t>96561</t>
  </si>
  <si>
    <t>ADIXEN</t>
  </si>
  <si>
    <t>ASM192T2D +</t>
  </si>
  <si>
    <t>HLD1080151</t>
  </si>
  <si>
    <t>Helium Leak Detector</t>
  </si>
  <si>
    <t>FACILITIES</t>
  </si>
  <si>
    <t>15,000 USD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</si>
  <si>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</si>
  <si>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Daegu, Korea</t>
  </si>
  <si>
    <t>96631</t>
  </si>
  <si>
    <t>AIXTRON</t>
  </si>
  <si>
    <t>AIX2800G4 HT</t>
  </si>
  <si>
    <t>1001-701150</t>
  </si>
  <si>
    <t>GaN MOCVD</t>
  </si>
  <si>
    <t>2 INCH x 42, 4 INCH x 11, 6 INCH x 6</t>
  </si>
  <si>
    <t>295,000 USD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</si>
  <si>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Maker AIXTRON Model AIX2800G4 HT 
Acquisition Date 2011-10-10 Q’ty 5 EA
Capacity : 6"×6 or 4"×11 or 2"×24
Susceptor dimension : D520mm×T19mm
Chamber coil (9 channels)
Hydride Line : 1xNH3, 2xDopant
Purifier : H2, N2, NH3
Pump : DOR pump(SH-110), Ebara pump(ESA70)
With:
H2 Purifier (IN LINE Type)
Maker TERATECH 
Model TPH-LP-500S(100S) 
Gas : Hydrogen 
Process Methods : Line Purifire
Flow Rate(Nm³/hr) : 10.30.50.75.100.150.300
Impurities Removed : H₂.O₂.H₂O.CO.CO₂</t>
  </si>
  <si>
    <t>96632</t>
  </si>
  <si>
    <t>1001-701118</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</si>
  <si>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Maker AIXTRON Model AIX2800G4 HT 
Acquisition Date 2011-10-10 Q’ty 5 EA
Capacity : 6"×6 or 4"×11 or 2"×24
Susceptor dimension : D520mm×T19mm
Chamber coil (9 channels)
Hydride Line : 1xNH3, 2xDopant
Purifier : H2, N2, NH3
Pump : DOR pump(SH-110), Ebara pump(ESA70)
With:
H2 Purifier (IN LINE Type)
Maker TERATECH 
Model TPH-LP-500S(100S) 
Gas : Hydrogen 
Process Methods : Line Purifire
Flow Rate(Nm³/hr) : 10.30.50.75.100.150.300
Impurities Removed : H₂.O₂.H₂O.CO.CO₂</t>
  </si>
  <si>
    <t>96633</t>
  </si>
  <si>
    <t>1001-700977</t>
  </si>
  <si>
    <t>96634</t>
  </si>
  <si>
    <t>1001-701048</t>
  </si>
  <si>
    <t>96565</t>
  </si>
  <si>
    <t>CLEAN AIR TECH</t>
  </si>
  <si>
    <t>CPF-300</t>
  </si>
  <si>
    <t>Clean Working Table (Bag Filter Dust Collector)</t>
  </si>
  <si>
    <t>500 USD</t>
  </si>
  <si>
    <t>-In association with Hilco Industrial-
-Still installed in the fab. -Shut down and powered off. -Can be inspected 
by appointment. -The equipment is in excellent condition, with no missing 
parts. -The equipment was lightly used in an R and D environment for around 
2-3 years.</t>
  </si>
  <si>
    <t>96567</t>
  </si>
  <si>
    <t>EBARA</t>
  </si>
  <si>
    <t>ESA70W-D</t>
  </si>
  <si>
    <t>Dry Pump</t>
  </si>
  <si>
    <t>PUMP</t>
  </si>
  <si>
    <t>7,500 USD</t>
  </si>
  <si>
    <t>96570</t>
  </si>
  <si>
    <t>ENMET</t>
  </si>
  <si>
    <t>SPECTRUM SP</t>
  </si>
  <si>
    <t xml:space="preserve">Hydrogen Portable Detector (Suction) </t>
  </si>
  <si>
    <t>Facilities</t>
  </si>
  <si>
    <t>-The equipment is in excellent condition, with no missing parts.
-The equipment was lightly used in an R and D environment for around 2-3 
years.</t>
  </si>
  <si>
    <t>96571</t>
  </si>
  <si>
    <t>ETAMAX</t>
  </si>
  <si>
    <t>PLATO</t>
  </si>
  <si>
    <t>PA1711M1033</t>
  </si>
  <si>
    <t>PL Mapper</t>
  </si>
  <si>
    <t>2 INCH, 4 INCH, 6 INCH AND 8 INCH</t>
  </si>
  <si>
    <t>40,000 USD</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</si>
  <si>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
ETAMAX Plato - Specifications
Hardware General
X-Y stage, Cassette Loading, Flat Zone finder Two cassette for 2,4,6,8 inch 
wafer
Wafer size
Standard : 2,4,6,8 inch
Spectrometer Wavelength Range
420nm(ex: 380~800nm)
Hardware pixel resolution
0.13nm/pixel
Resolution
0.5mm for 2", 1mm of 4", 2mm for 8" Thickness
Measurement method
Optical interference by reflection
Accuracy/ Reproducibility
3% for GaN film
Photoluminescence
Measurement items : Wp(peak), Wd(dominant), Integrated and Peak intensity, 
FWHM
Accuracy
%(Peak intensity / Integrated intensity) &lt; 1nm(Wp/FWHM)
Intensity Measurement
Highly Sensitive Photodetector
Thickness/PL
PL&amp;Thickness measurement at the same time
Viewer Software
ine Profile, Susceptor Viewer
Pumping Laser
Up to 3 kind of lasers(266, 405, 532,...) can be installed
PLATO Software
Available</t>
  </si>
  <si>
    <t>96572</t>
  </si>
  <si>
    <t>Quick Check</t>
  </si>
  <si>
    <t>LED Prober in Dark Box</t>
  </si>
  <si>
    <t>Up to 6 inch</t>
  </si>
  <si>
    <t>good</t>
  </si>
  <si>
    <t>-In association with Hilco Industrial-
-De-installed and warehoused.
-Can be inspected by appointemnt.
-The equipment was lightly used in an R and D environment for around 2-3 
years.
-The equipment ran 4 inch Sapphire wafers
-PLEASE REFER TO THE ATTACHED PHOTOS FOR DETAILS OF THIS EQUIPMENT</t>
  </si>
  <si>
    <t>96573</t>
  </si>
  <si>
    <t>FCI SYSTEM</t>
  </si>
  <si>
    <t xml:space="preserve">Acid Auto </t>
  </si>
  <si>
    <t>F-SEMI-100815-A01</t>
  </si>
  <si>
    <t>Wet Station</t>
  </si>
  <si>
    <t>4 AND 6 INCH</t>
  </si>
  <si>
    <t>120,000 USD</t>
  </si>
  <si>
    <r>
      <rPr>
        <sz val="8"/>
        <rFont val="Arial"/>
        <charset val="1"/>
      </rPr>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6 inch can also 
be run.
Please check pictures below.
More specifications available on request.
Auto Acid Wet Station Configuration
4” or 6” Cassette Processing System
Automatic System with 1 Transfer Robot
2 Cassette stock for loader &amp; unloader
Local supply system for Chemical Bath
Auto Shutters to keep cross contamination
Chemical bath auto cover
Hot DI Pre heating tank for H2O4 process
Wafer: 4” and 6”
Treatment: 1 Cassette immersion type
Main body: Ivory PVC 8t (Frame SUS304 40*40*1.5t)
Chemical Supply: Locall Chemical Auto Supply
Temperature Control: Setting temp. +/- 2°C
Chemical Drain: Bottle drain
System Control: PLC control, Operation panel: Touch screen
Safety Interlock: Emergency switch, Over-heating interlock, Leak sensor 
Door, Transfer, Chemical Supply, etc
Chemical consumption minimization trough compact bath design
Using HT PVC sink &amp; drain pipe (Acid)
Power : 3Φ AC220V 150A-1EA HEATER/ULTRSONIC/PLC N2 Supply 5Nℓ/min 0.5Kg/</t>
    </r>
    <r>
      <rPr>
        <sz val="8"/>
        <rFont val="Noto Sans CJK SC"/>
        <family val="2"/>
        <charset val="1"/>
      </rPr>
      <t xml:space="preserve">㎠
</t>
    </r>
    <r>
      <rPr>
        <sz val="8"/>
        <rFont val="Arial"/>
        <charset val="1"/>
      </rPr>
      <t>- 1EA N2 SENSOR 60Nℓ/min 4Kg/</t>
    </r>
    <r>
      <rPr>
        <sz val="8"/>
        <rFont val="Noto Sans CJK SC"/>
        <family val="2"/>
        <charset val="1"/>
      </rPr>
      <t xml:space="preserve">㎠
</t>
    </r>
    <r>
      <rPr>
        <sz val="8"/>
        <rFont val="Arial"/>
        <charset val="1"/>
      </rPr>
      <t>- 1EA N2 BUBBLE 50Nℓ/min 4Kg/</t>
    </r>
    <r>
      <rPr>
        <sz val="8"/>
        <rFont val="Noto Sans CJK SC"/>
        <family val="2"/>
        <charset val="1"/>
      </rPr>
      <t xml:space="preserve">㎠
</t>
    </r>
    <r>
      <rPr>
        <sz val="8"/>
        <rFont val="Arial"/>
        <charset val="1"/>
      </rPr>
      <t>- 1EA N2 GUN (SUS SWG 3/8" 1EALOCK TYPE)CDA Supply 800Nℓ/min 5Kg/</t>
    </r>
    <r>
      <rPr>
        <sz val="8"/>
        <rFont val="Noto Sans CJK SC"/>
        <family val="2"/>
        <charset val="1"/>
      </rPr>
      <t xml:space="preserve">㎠
</t>
    </r>
    <r>
      <rPr>
        <sz val="8"/>
        <rFont val="Arial"/>
        <charset val="1"/>
      </rPr>
      <t>- 1EA CIR CULATION PUMP 600Nℓ/min 5Kg/</t>
    </r>
    <r>
      <rPr>
        <sz val="8"/>
        <rFont val="Noto Sans CJK SC"/>
        <family val="2"/>
        <charset val="1"/>
      </rPr>
      <t xml:space="preserve">㎠
</t>
    </r>
    <r>
      <rPr>
        <sz val="8"/>
        <rFont val="Arial"/>
        <charset val="1"/>
      </rPr>
      <t>- 1 EA LOCAL SUPPLY PUMP (SUS SWG 1/2" 1EALOCK TYPE) 300Nℓ/min 5Kg/</t>
    </r>
    <r>
      <rPr>
        <sz val="8"/>
        <rFont val="Noto Sans CJK SC"/>
        <family val="2"/>
        <charset val="1"/>
      </rPr>
      <t xml:space="preserve">㎠
</t>
    </r>
    <r>
      <rPr>
        <sz val="8"/>
        <rFont val="Arial"/>
        <charset val="1"/>
      </rPr>
      <t>- 1 EA AIR VALVE / CY 'L (SUS SWG 3/8" 1EALOCK TYPE) DI.W Supply 60ℓ/min 
2Kg/</t>
    </r>
    <r>
      <rPr>
        <sz val="8"/>
        <rFont val="Noto Sans CJK SC"/>
        <family val="2"/>
        <charset val="1"/>
      </rPr>
      <t xml:space="preserve">㎠
</t>
    </r>
    <r>
      <rPr>
        <sz val="8"/>
        <rFont val="Arial"/>
        <charset val="1"/>
      </rPr>
      <t>- INLET=1EA, RETURN=1EA (C-PVC UNION 50A 2EA) Cooling water Supply 40ℓ/min 
2Kg/</t>
    </r>
    <r>
      <rPr>
        <sz val="8"/>
        <rFont val="Noto Sans CJK SC"/>
        <family val="2"/>
        <charset val="1"/>
      </rPr>
      <t xml:space="preserve">㎠
</t>
    </r>
    <r>
      <rPr>
        <sz val="8"/>
        <rFont val="Arial"/>
        <charset val="1"/>
      </rPr>
      <t>- INLET=4EA, RETURN=4EA (SUS SWG 1/2" 8EALOCK TYPE)</t>
    </r>
  </si>
  <si>
    <t>96574</t>
  </si>
  <si>
    <t>Solvent Manual</t>
  </si>
  <si>
    <t>F-SEMI-100815-C01</t>
  </si>
  <si>
    <t>Solvent Manual Wet Station</t>
  </si>
  <si>
    <t>10,000 USD</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</si>
  <si>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but 6 inch wafers can also be 
run.
-For the detailed configuration and the gas panel configuration, please 
refer to the attached photos and PDFs.
-Further information from the system manuals is available on specific 
request.</t>
  </si>
  <si>
    <t>96575</t>
  </si>
  <si>
    <t>Solvent Auto</t>
  </si>
  <si>
    <t>F-SEMI-100815-B01</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</si>
  <si>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6 inch will also 
be OK.
Auto Solvent Wet Station Configuration
4” or 6” Cassette Processing System
Automatic System with 1 Transfer Robot
2 Cassette stock for loader &amp; unloader
Local supply system for Chemical Bath
Auto Extinguisher application
Auto Shutters to keep cross contamination
Chemical bath auto cover
Pre heating / Drain cooling tank system for chemical bath
Wafer: 4” and 6”
Treatment: 1 Cassette immersion type
Main body: Ivory PVC 8t (Frame SUS304 40*40*1.5t)
Chemical Supply: Local Chemical Auto Supply
Temperature Control: Setting temp. +/- 2°C
Chemical Drain: Line drain
System Control: PLC control, Operation panel: Touch screen
Safety Interlock: Emergency switch, Over-heating interlock, Leak sensor 
Door, Transfer, Chemical Supply, etc
Chemical consumption minimization trough compact bath design
Using PP sink &amp; drain pipe (Solvent)</t>
  </si>
  <si>
    <t>96650</t>
  </si>
  <si>
    <t>GENSYS</t>
  </si>
  <si>
    <t>Acid / Alkali Wet Station</t>
  </si>
  <si>
    <t>4-8 inch</t>
  </si>
  <si>
    <t>-De-installed and warehoused.
-Can be inspected by appointemnt.
-The equipment is in good condition, with no missing parts.
-The equipment was lightly used in an R and D environment for around 2-3 
years.
-The equipment ran 4 inch Sapphire wafers
-PLEASE REFER TO THE ATTACHED PHOTOS FOR DETAILS AND SPECIFICATIONS OF THIS 
EQUIPMENT
Basic Specs:-
1.Main Body: 2000 mm x 1000 mm x 2500 mm W X D X H
2.Acid Wet Station:
STATION 1. QUARTZ BATH 300 mm x 300 mm x 300 mm W X D X H, PROCESS TEMP 
150C, with 3KW heaters
STATION 2. TEFLON BATH 300 mm x 300 mm x 300 mm W X D X H
STATION 3. RINSE BATH 300 mm x 300 mm x 300 mm W X D X H
STATION 4. CLEAN BATH 300 mm x 300 mm x 300 mm W X D X H
3.Alkali Wet Station:
STATION 1. SUS BATH 300 mm x 300 mm x 300 mm W X D X H, PROCESS TEMP 80C, 
with ULTRASONIC
STATION 2. RINSE BATH 300 mm x 300 mm x 300 mm W X D X H
STATION 3. CLEAN BATH 300 mm x 300 mm x 300 mm W X D X H
Chemicals used: HF, H2SO4/H2O2, Organic, KOH</t>
  </si>
  <si>
    <t>96576</t>
  </si>
  <si>
    <t>Hitachi</t>
  </si>
  <si>
    <t>S-3400N-Type Ⅱ</t>
  </si>
  <si>
    <t>341099-01</t>
  </si>
  <si>
    <t>Scanning Electron Microscope</t>
  </si>
  <si>
    <t>Up to 8 inch</t>
  </si>
  <si>
    <t>50,000 USD</t>
  </si>
  <si>
    <t>-In association with Hilco Industrial-
-Still in the factory
-Has been prepared for shipment and put on a wooden base.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The full performance specification of this equipment, and recent photos, 
are attached.</t>
  </si>
  <si>
    <t>96577</t>
  </si>
  <si>
    <t>IMS Nanotech</t>
  </si>
  <si>
    <t>LVIS-3 +</t>
  </si>
  <si>
    <t>LED Visual Inspection</t>
  </si>
  <si>
    <t>LED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</si>
  <si>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IMS Nanotech LVIS-3+ - Specifications
Resolution
2.4µm
Illuminators
2 Times Inspection: Coaxial &amp; Backlight
Inspection Time
About 10 min
Camera
3 CCD Color Camera
1624(H) x 1218 (V) (2Mega)
Lens
4x Motorized Zoom Lens
Magnification: 0.75x~4.5x
Illumination System
Total 3 Illuminators:
Vertical: White
Side: White
Back: White
Resolutions
Resolution: 1.0µm~5.6µm
2.0µm for side view
F.O.V.
Area: 3.2 (H) x 2.4(V) mm</t>
  </si>
  <si>
    <t>96578</t>
  </si>
  <si>
    <t>IMS NANOTECH</t>
  </si>
  <si>
    <t>LVIS-V</t>
  </si>
  <si>
    <t>LED Visual Inspection Equipment</t>
  </si>
  <si>
    <t>20,000 USD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</si>
  <si>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IMS Nanotech LVIS-V - Specifications
Resolution
1.3µm
Illuminators
4 Times Inspection: R&amp;G&amp;B Coaxial &amp; Back
Inspection Time
About 6 min
Camera
B/W Camera
4096(H) x 3072 (V) (12Mega)
Lens
4.5x Motorized Zoom Lens
Illumination System
Total 5 Illuminators:
Vertical: R, G, B
Side: Low/Medium/High Angle, White
Back: White
Resolutions
Resolution: 1.3µm
Fixed resolution fo all chips
F.O.V.
Area: 5.3 (H) x 4.0 (V) mm</t>
  </si>
  <si>
    <t>96579</t>
  </si>
  <si>
    <t>JEIL</t>
  </si>
  <si>
    <t>JC-1100-S01</t>
  </si>
  <si>
    <t>JI-10070880</t>
  </si>
  <si>
    <t>GAS CABINET (BCl3, CL2, NF3)</t>
  </si>
  <si>
    <t>2,000 USD</t>
  </si>
  <si>
    <t>96580</t>
  </si>
  <si>
    <t>JV-800-S01</t>
  </si>
  <si>
    <t>JI-10070883</t>
  </si>
  <si>
    <t>VMB: NH3 (AUTO)</t>
  </si>
  <si>
    <t>1,500 USD</t>
  </si>
  <si>
    <t>96581</t>
  </si>
  <si>
    <t>JI-10070882</t>
  </si>
  <si>
    <t>VMB: SiH4 (AUTO)</t>
  </si>
  <si>
    <t>96582</t>
  </si>
  <si>
    <t xml:space="preserve">JEIL </t>
  </si>
  <si>
    <t>JI-10070879</t>
  </si>
  <si>
    <t>GAS CABINET (SiH4, SiH4 / H2, SiH4 / H2)</t>
  </si>
  <si>
    <t>96583</t>
  </si>
  <si>
    <t>JR-500-S03</t>
  </si>
  <si>
    <t>D0093 (MC-0010)</t>
  </si>
  <si>
    <t>GAS RACK (N2O, Ar, O2, He)</t>
  </si>
  <si>
    <t>1,000 USD</t>
  </si>
  <si>
    <t>-In association with Hilco Industrial-
-Still installed in the fab. -Shut down and powered off. -Can be inspected 
by appointemnt. -The equipment is in excellent condition, with no missing 
parts. -The equipment was lightly used in an R and D environment for around 
2-3 years.</t>
  </si>
  <si>
    <t>96584</t>
  </si>
  <si>
    <t>JEIO TECH</t>
  </si>
  <si>
    <t>OF-12GW</t>
  </si>
  <si>
    <t>R110214</t>
  </si>
  <si>
    <t>Dry Oven for Curing after Encap - D / A for PKG</t>
  </si>
  <si>
    <t>Oven</t>
  </si>
  <si>
    <t>-In association with Hilco Industrial-
-Still installed in the fab. -Shut down and powered off. -Can be inspected 
by appointemnt. -The equipment is in excellent condition, with no missing 
parts. -The equipment was lightly used in an R and D environment for around 
2-3 years. -</t>
  </si>
  <si>
    <t>96585</t>
  </si>
  <si>
    <t>OF-22GW</t>
  </si>
  <si>
    <t>R080154</t>
  </si>
  <si>
    <t>Dry Oven</t>
  </si>
  <si>
    <t>96590</t>
  </si>
  <si>
    <t>K&amp;S</t>
  </si>
  <si>
    <t>1488L TURBO</t>
  </si>
  <si>
    <t>1488</t>
  </si>
  <si>
    <t>Wire Bonder</t>
  </si>
  <si>
    <t>Assembly</t>
  </si>
  <si>
    <t>12,500 USD</t>
  </si>
  <si>
    <t>96587</t>
  </si>
  <si>
    <t>KOCAT</t>
  </si>
  <si>
    <t>KC-601</t>
  </si>
  <si>
    <t>KS-000515</t>
  </si>
  <si>
    <t>Scrubber (for ICP)</t>
  </si>
  <si>
    <t>96588</t>
  </si>
  <si>
    <t>KC-903</t>
  </si>
  <si>
    <t>KS-000510</t>
  </si>
  <si>
    <t>Scrubber</t>
  </si>
  <si>
    <t>-Still installed in the fab. -Shut down and powered off. -Can be inspected 
by appointemnt. -The equipment is in excellent condition, with no missing 
parts. -The equipment was lightly used in an R and D environment for around 
2-3 years.</t>
  </si>
  <si>
    <t>96589</t>
  </si>
  <si>
    <t>KSI-701</t>
  </si>
  <si>
    <t>KS-000507</t>
  </si>
  <si>
    <t>Scrubber (for PECVD)</t>
  </si>
  <si>
    <t>8,000 USD</t>
  </si>
  <si>
    <t>96641</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</si>
  <si>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</si>
  <si>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96642</t>
  </si>
  <si>
    <t>96643</t>
  </si>
  <si>
    <t>96644</t>
  </si>
  <si>
    <t>96661</t>
  </si>
  <si>
    <t>Lead Engineering</t>
  </si>
  <si>
    <t>LDF-8300</t>
  </si>
  <si>
    <t>3 tube Horizontal Diffusion Furnace</t>
  </si>
  <si>
    <t>200 mm</t>
  </si>
  <si>
    <t>poor</t>
  </si>
  <si>
    <t>5,000 USD</t>
  </si>
  <si>
    <t>Tool is warehoused.
Condition is poor. Cables have been cut during the removal of the system.
No manuals and configuration are available.
See photos for details.</t>
  </si>
  <si>
    <t>96591</t>
  </si>
  <si>
    <t>MAXIS</t>
  </si>
  <si>
    <t>300L</t>
  </si>
  <si>
    <t>M0014-008-02</t>
  </si>
  <si>
    <t>ICP Etcher</t>
  </si>
  <si>
    <t>2-8 INCH</t>
  </si>
  <si>
    <t>75,000 USD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</si>
  <si>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images taken from the system manuals.
Please check pictures below.
More specs available on request.
Module
Contents
Comment
System
Process Module
1 Process Module
Software
Windos Based, Easy Cluster Tool
Signal Control
Main: Device-Net      Sub: Qubloc
Module Control
Main Body / Sub
Backbone
Maker: Maxis
Model: Maxis 300L TM
JEL or TES Robot
PM
RF Source
13.56 MHz RF Source (ICP
COIL RF
(13.56MHz)
Maker: Young Sin Company
Water &amp; Air Cooling
BIAS RF
(2MHz)
Maker: AE Company
Model: Max 2KW
Water Cooling
Gas Line
STD 6 Line, Max 8 Line
VCR (Standard) Type
Chuck
Mechanical Clamp chuck
Chuck Temp
PT 100 Ohm
APC
Maker:Nor-Cal Company
Model: PI 200
TMP
Maker: Edwards
Model: 1600L
Gate Valve
Maker: - Model: 450*50
Vacuum</t>
  </si>
  <si>
    <t>96592</t>
  </si>
  <si>
    <t>MIDAS</t>
  </si>
  <si>
    <t>MDA-60FA</t>
  </si>
  <si>
    <t>10181</t>
  </si>
  <si>
    <t>Mask Aligner</t>
  </si>
  <si>
    <t>UP TO 6 INCH</t>
  </si>
  <si>
    <t>60,000 USD</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</si>
  <si>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Maker MIDAS 
Model MDA-60FA 
Type : Full automatic (Mask Aligner) 
Mask size : up to 7"x7" 
Substrate size : up to 6" 
UV lamp &amp; Power : 350W &amp; power supply 
Uniform beam size : 6.25" x 6.25" 
Beam Uniformity : &lt;±3% 
Beam wavelength : 350 ~ 450nm 365nm 
Intensity : ~25mW/cm2 
Alignment accuracy : 1um 
Process resolution : 1um@1um PR 
thickness with vacuum contact Process mode : Soft, Hard, Vacuum contact &amp; 
Proximity Substrate chuck moving : x,y,z &amp; θ (Motorized) 
Pre-aligner : Â±50um 
Frame : Anti-Vibration system</t>
  </si>
  <si>
    <t>96593</t>
  </si>
  <si>
    <t>Neontech</t>
  </si>
  <si>
    <t>NBK-107</t>
  </si>
  <si>
    <t>LED Wafer Breaker</t>
  </si>
  <si>
    <t>Up to 12 inch on frame</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</si>
  <si>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Neontech NBK-107 - Specification
X - Axis
Work range
100 mm
Accuracy
±0.01 mm
Resolution
1µm
Driving System
Ball screw + Servo motor
Y - Axis
Work range
120 mm
Accuracy
±0.005 mm
Resolution
0.1µm
Driving System
Servo Motor
Z - Axis
Work range
100 mm
Accuracy
±0.01 mm
Resolution
1µm
Driving System
Ball screw + Servo motor
0 - Axis
Work range
360° ~ Non limit
Accuracy
±0.01 mm
Resolution
0.001
Driving System
Super Servo motor
Support B – 1,2 Axis
Work range
0~45 mm
Resolution
1µm
Driving System
Ball screw + Servo motor
Loading &amp; unloading
Cassette
25 sheets of standard semi standard
Door
Left and right open type door
Mapping type
Laser dual mapping sensor
Driving System
Ball screw + Servo Motor
Utilities
Power
220v3P 30A 50/60Hz
Air Pressure
0.4~0.5Mpa
Air Flow rate
100 L/min
Weight
800Kg (about)
Size (w/d/h)mm
1050/1070/1700
Work size
Max 100mm Wafer
Work Align
Automatic alignment of high resolution vision camera drive
Align Accuracy
Within 0.001 degree/ 1 rotation
Alignment position tolerance
±0.1 mm</t>
  </si>
  <si>
    <t>96596</t>
  </si>
  <si>
    <t>NIKON</t>
  </si>
  <si>
    <t>NSR-1755i7A</t>
  </si>
  <si>
    <t>94160</t>
  </si>
  <si>
    <t>i-line Stepper</t>
  </si>
  <si>
    <t>4 inch-8 inch</t>
  </si>
  <si>
    <t>inquire</t>
  </si>
  <si>
    <t>150,000 USD</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</si>
  <si>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-5 INCH RETICLE
-5:1 reduction ratio
-17.5 Field
-O.45 Resolution, NA = 0.5
-Global alignment 0.18 um
-The equipment was completely refurbished and converted for use with 4 inch 
Sapphire wafer in June 2010.
-The equipment can be converted to run up to 8 inch wafers by changing out 
the wafer chuck.
Nikon NSR-1755i7A - Specification
No.
Item
Specification
1
Resolution
0,50 µm
2
Lens Distortion (including magnification error)
Within ± 0.07 µm
3
Magnification Control
Within ± 0.03 µm
4
Maximum Exposure Area
Within 24.74 mm dia.
17.5 mm x 17.5 mm to
13.41 mm x 20.14 mm
    (hori.)           (ver.)
5
Reticle Bind Setting Accuracy
+ 0.4 + 0.8 mm (on reticle)
6
Exposure Power
600 mW/cm3 or more
7
Integrated Exposure Stability
Within ± 1.4% (30mJ/cm2 or more)
8
Illumination Uniformity
Within ±1.5%
9
Reticle Rotation
Absolute Value within
±0.02 µm of target value
Repeatability within
0.02µm
10
Focus Calibration Repeatability
Within 0.15 µm  (3 ơ)
11
Alignment Accuracy
WGA  X+3 ơ ≤0.18 µm
EGA X+3 ơ ≤0.11 µm
12
Array Orthogonality
Within ± 0.2 sec
13
Stepping Precision
Within 0.8 µm  (3 ơ)
14
Stepping Rate
11 sec or less (100mm)
20 sec or less (125mm)
28 sec or less (150mm)
15
Throughput
WGA
21 min 00 sec or less (125mm)
21 min 00 sec or less (125mm)
22 min 40 sec or less (150mm)
EGA
21 min 00 sec or less (100mm)
21 min 15 sec or less (125mm)
24 min 50 sec or less (150mm)
16
Reticle Prealignment Accuracy
Within ±  2 mm
17
Operational Test
Wafer transfer system
Success rate: 99% or more
Reticle transfer system
Success rate: 100%
18
Interchangeability
±0.12 µm (95% or more)</t>
  </si>
  <si>
    <t>96597</t>
  </si>
  <si>
    <t>SMZ-645</t>
  </si>
  <si>
    <t>Microscope</t>
  </si>
  <si>
    <t>assembly</t>
  </si>
  <si>
    <t>96598</t>
  </si>
  <si>
    <t>NPS</t>
  </si>
  <si>
    <t>RHP 440</t>
  </si>
  <si>
    <t>RTP Equipment</t>
  </si>
  <si>
    <t>4 and 6 inch</t>
  </si>
  <si>
    <t>70,000 USD</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</si>
  <si>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RTP Machine
Maker NPS 
Model RHP440 
Q’ty 2 EA
Temperature control repeatability : &lt; ±3.0℃
Temperature uniformity : &lt; ± 10.0°C
Temperature control accuracy : &lt; ± 1.5°C
Temperature sensor accuracy : &lt; ± 0.5°C
Process temperature range : 100℃ ~ 1000℃
Ramp up &amp; down rate : 30℃/sec &amp; 10℃/sec
Multi-pocket susceptor : 2” wafers : 16 pcs, 4” wafers : 4pcs</t>
  </si>
  <si>
    <t>96670</t>
  </si>
  <si>
    <t>RHP440</t>
  </si>
  <si>
    <t>96600</t>
  </si>
  <si>
    <t>NTS</t>
  </si>
  <si>
    <t>GV320 / PC-VDM</t>
  </si>
  <si>
    <t>NT-KV0801</t>
  </si>
  <si>
    <t>Grinding Machine</t>
  </si>
  <si>
    <t>Up to 28 cm diameter</t>
  </si>
  <si>
    <t>49,000 USD</t>
  </si>
  <si>
    <t>-In association with Hilco Industrial-
NTS GV320 / PC-VDM
Max. Work Size : Ø280×50mmh
Max. Diamond Wheel Size : Ø300
Wheel/work R.P.M : 1,500/240 R.P.M Variable
Driving power(wheel/work) : 3.75/0.75kW
PC base NC Control System with LCD Monitor
Ele. Power : 220V, 3P, 50/60Hz
Air Supply : 6Kgf/cm2 (Clean &amp; Dried Air)
Machine Weight : approx. 3,200Kg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</si>
  <si>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96601</t>
  </si>
  <si>
    <t>NBM-SE3-4</t>
  </si>
  <si>
    <t>NT-KB0803</t>
  </si>
  <si>
    <t>Wafer Bonding Machine</t>
  </si>
  <si>
    <t>Up to 24.8 cm diamater</t>
  </si>
  <si>
    <t>25,000 USD</t>
  </si>
  <si>
    <t>-In association with Hilco Industrial-
NTS NBM-SE3-4
No˚ of wafer mounting: Ø1inch×6wafer
Mounting plate size: O.D Ø248×10mmt
Automatic Processing by program control
Usable Wax : Stick Type Wax with Hot Melting Unit
Bonding process time( Ø6”wafer) ≤ max15min
Ele. Power : 220V, 1P, 50/60Hz 40A
Machine Weight : approx. 800Kg
Machine Dimension(W×D×H) in cm: (1525x860x1930)
Manual loading type(Wafer, Bonding plate)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</si>
  <si>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96602</t>
  </si>
  <si>
    <t>S610T-AFCLOM</t>
  </si>
  <si>
    <t>Lapping Machine</t>
  </si>
  <si>
    <t>-In association with Hilco Industrial-
NTS S610T-AFCLOM
Lapping Plate (ID×OD) : Ø610×Ø180
Condition Ring Size : Ø220×Ø180
Lapping Plate R.P.M : 20 ~ 150 R.P.M
Main Motor Drive : 3.7kW, 220V, 3 P
Water Cooling Temperature Controlled Lapping Plate
Ele. Power : 220V, 3P, 50/60Hz
Machine Weight : approx. 2,900Kg
Machine Dimension(W×D×H)in cm: 1462ⅹ1772ⅹ2000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</si>
  <si>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96607</t>
  </si>
  <si>
    <t>OLYMPUS</t>
  </si>
  <si>
    <t>SZ61TR</t>
  </si>
  <si>
    <t>Low Magnification Microscope</t>
  </si>
  <si>
    <t>4</t>
  </si>
  <si>
    <t>Reliability/Test</t>
  </si>
  <si>
    <t>-In association with Hilco Industrial-
-Still installed in the fab. -Shut down and powered off. -Can be inspected 
by appointemnt. -The equipment is in excellent condition, with no missing 
parts. -The equipment was lightly used in an R and D environment for around 
2-3 years.
Magnification : 6.7X ~ 45X
Eyepiece : 10X
Light source : LED Ring light(TMS-LED)
Black / White stage plate
※ Including PC</t>
  </si>
  <si>
    <t>96608</t>
  </si>
  <si>
    <t>Optoelectronic Precision Co., Ltd.</t>
  </si>
  <si>
    <t>LEOS-OPI-110</t>
  </si>
  <si>
    <t xml:space="preserve">Characteristic Measuring Equipment / Multi-channel </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</si>
  <si>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t>
  </si>
  <si>
    <t>96610</t>
  </si>
  <si>
    <t>Photondays</t>
  </si>
  <si>
    <t>LED Accelerated Aging System</t>
  </si>
  <si>
    <t>LED Aging &amp; Tester</t>
  </si>
  <si>
    <t>9,000 USD</t>
  </si>
  <si>
    <t xml:space="preserve">-In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Equipment Specification
Aging System : Aging board, High Temperature Oven Chamber, Room Temperature 
Aging Rack, LED Aging driver Slide Type Aging board
Auto Tester : Auto Measurement by X-Y-Z Robot Integrating Sphere. PD. 
Light-induced Barrel 
UPS : 3.6KW Online-Double Conversion Back up time 70% load 10min 
 </t>
  </si>
  <si>
    <t>96611</t>
  </si>
  <si>
    <t>QMC</t>
  </si>
  <si>
    <t>DPS-600</t>
  </si>
  <si>
    <t>Q10085ZA476</t>
  </si>
  <si>
    <t>LED Die Probing System</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</si>
  <si>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QMC DPS-600- System Specification
1. High speed performance and stability for mass production
·        Easy &amp; quick exchange of wafer / BIN ring
·        Quick and quick exchange of blue tape
·        Easy to check &amp; exchange collect and eject with vision system
·        Easy to replace probe card
2. Full automatic operation system
·        Automatic Loading / Unloading wafer from Wafer / BIN cassette
·        Full automatic wafer alignment
·        Automatic level teaching of collect and eject pin
3. High accuracy
·        Increase the accuracy of optical power measurement with 3.3 Inch 
integrating sphere
·        High sorting accuracy
4. Measurement
·        Electrical characteristic measurement: IF, VF, IR, VR
·        Optical characteristic measurement: Power, Luminous intensity, 
Spectrum
5. Special illumination machine vision system for PSS or RS wafer
6. Advanced chip defect inspection with machine vision system
Items
Specification
Type of LED
Lateral type LED only
Wafer Size
Up to 6 Inch
Chip Size
300umX300um ~ 1,500umX1500um
Typical Cycle Time
0.21sec/chip (7 measurement items)
Wafer cassette slot
10ea
BIN cassette Slot
64BIN
Sorting Accuracy (X,Y axis)
+/- 30um
Sorting Accuracy (Theta axis)
+/- 3°
System Dimension
1350 X 1250 X 1800 mm (excluding tower lamp)
System weight
800kg approx</t>
  </si>
  <si>
    <t>96635</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</si>
  <si>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QMC DPS-600- System Specification
1. High speed performance and stability for mass production
·        Easy &amp; quick exchange of wafer / BIN ring
·        Quick and quick exchange of blue tape
·        Easy to check &amp; exchange collect and eject with vision system
·        Easy to replace probe card
2. Full automatic operation system
·        Automatic Loading / Unloading wafer from Wafer / BIN cassette
·        Full automatic wafer alignment
·        Automatic level teaching of collect and eject pin
3. High accuracy
·        Increase the accuracy of optical power measurement with 3.3 Inch 
integrating sphere
·        High sorting accuracy
4. Measurement
·        Electrical characteristic measurement: IF, VF, IR, VR
·        Optical characteristic measurement: Power, Luminous intensity, 
Spectrum
5. Special illumination machine vision system for PSS or RS wafer
6. Advanced chip defect inspection with machine vision system
Items
Specification
Type of LED
Lateral type LED only
Wafer Size
Up to 6 Inch
Chip Size
300umX300um ~ 1,500umX1500um
Typical Cycle Time
0.21sec/chip (7 measurement items)
Wafer cassette slot
10ea
BIN cassette Slot
64BIN
Sorting Accuracy (X,Y axis)
+/- 30um
Sorting Accuracy (Theta axis)
+/- 3°
System Dimension
1350 X 1250 X 1800 mm (excluding tower lamp)
System weight
800kg approx</t>
  </si>
  <si>
    <t>96636</t>
  </si>
  <si>
    <t>96637</t>
  </si>
  <si>
    <t>96638</t>
  </si>
  <si>
    <t>96614</t>
  </si>
  <si>
    <t>SCINCO</t>
  </si>
  <si>
    <t>S-3100</t>
  </si>
  <si>
    <t>S3100-00-1003008U</t>
  </si>
  <si>
    <t>UV-Visible Spectrophotometer</t>
  </si>
  <si>
    <t>Laboratory</t>
  </si>
  <si>
    <t>3,500 USD</t>
  </si>
  <si>
    <t>96615</t>
  </si>
  <si>
    <t>Semitronix</t>
  </si>
  <si>
    <t>SD1500S</t>
  </si>
  <si>
    <t>Single Spin Rinse Dryer</t>
  </si>
  <si>
    <t>4 inch, 6 inch</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</si>
  <si>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 but 6 inch can also 
be run after changing the rotor.</t>
  </si>
  <si>
    <t>96639</t>
  </si>
  <si>
    <t>Spin Rinse Dryer</t>
  </si>
  <si>
    <t>-In association with Hilco Industrial-
-Still installed in the fab. -Shut down and powered off. -Can be inspected 
by appointemnt. -The equipment is in excellent condition, with no missing 
parts. -The equipment was lightly used in an R and D environment for around 
2-3 years. -The equipment ran 4 inch Sapphire wafers , but 6 inch can also 
be run if you change the rotor.</t>
  </si>
  <si>
    <t>96616</t>
  </si>
  <si>
    <t>SNTEK</t>
  </si>
  <si>
    <t>PSA5000</t>
  </si>
  <si>
    <t>10sn31</t>
  </si>
  <si>
    <t>Asher</t>
  </si>
  <si>
    <t>4 inch</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</si>
  <si>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t>
  </si>
  <si>
    <t>96618</t>
  </si>
  <si>
    <t>SVS</t>
  </si>
  <si>
    <t>MSX1000</t>
  </si>
  <si>
    <t>10G03</t>
  </si>
  <si>
    <t>Spin Coater &amp; Developer</t>
  </si>
  <si>
    <t>2 inch and 4 inch</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</si>
  <si>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SVS-MSX 1000 - Specifications
Dimensions: 1,630(W) * 1,366(D) * 1,882(H) mm
Power Supply: AC208~230, Single-Phase, 50/60 Hz, 50A
CDA Supply: 3~5 kgf/cm² , 3/8”, Max 300SLM
N2 Supply: 2~5 kgf/cm² , 3/8”, Max 300SLM
DI Water: 1~2 kgf/cm² , 3/8”, 30SLM
PCW: 1~3 kgf/cm² , 3/8”, 20SLM
Main System Exhaust Port: Ø100 * 5Ports (Min Ø100/100scfm for all ports)
MTTR: below 2HR
MTBF: Over 400 HR
Weight: 750Kg
Throughput: 61WPH/Multi flow (Coater/Develop) process made
Coating Uniformity: 1,0um uniformity: range 50A within wafer</t>
  </si>
  <si>
    <t>96619</t>
  </si>
  <si>
    <t>TAINICS</t>
  </si>
  <si>
    <t>TC2300</t>
  </si>
  <si>
    <t>PECVD</t>
  </si>
  <si>
    <t>4 INCH</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</si>
  <si>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TAINICS TC2300 PECVD
Wafer Type : 5Sheets-4"wafer/single wafer holder available
System Control : Fully Automated Computer Control
Cassette Type : NONE
Footprint : W2200×L2300×H1800mm
Base Pressure : ≤20mT/min
Vacuum Pump
Process Chamber Each : Dry Pump : 560M3/H</t>
  </si>
  <si>
    <t>96620</t>
  </si>
  <si>
    <t>TE3100</t>
  </si>
  <si>
    <t>ICP Etching Equipment (for GaN Etching)</t>
  </si>
  <si>
    <t>-In association with Hilco Industrial-
-Still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TAINICS TE3100 ICP Etcher (for GaN etching)
2" Wafer No/Tray : 20pcs 
4"wafer No/Tray : 5pcs 
Gas : Cl2 based 
Cleaning Gas : CF4, O2 
Selectivity : ≥0.8 at PR
Non Uniformity (%nu) : ≤±5%(Mass Production) ≤±3%(Process Test) 
Adventage : High Throughput &amp; Etching Rate, Good uniformity, Easy handling 
and long life time of wafer holder . 
Wafer Holder No. : TWH-12AC-A</t>
  </si>
  <si>
    <t>96621</t>
  </si>
  <si>
    <t>TERATECH</t>
  </si>
  <si>
    <t>TPAM-CA-040N</t>
  </si>
  <si>
    <t>AG10100546</t>
  </si>
  <si>
    <t>NH3 Purifier (Regen Type)</t>
  </si>
  <si>
    <t>-In association with Hilco Industrial-
-Still installed in the fab. -Shut down and powered off. -Can be inspected 
by appointemnt. -The equipment is in excellent condition, with no missing 
parts. -The equipment was lightly used in an R and D environment for around 
2-3 years.
Please check pictures below.
More specs available on request.
Specification of Teratech Gas Purifier
Name of purifier
Ammonia Gas Purifier
Name of fluid
NH3 (Ammonia)
Series
TP Series
Model No
TPAM-CA-140N
Capacity
40 Nm3/h</t>
  </si>
  <si>
    <t>96623</t>
  </si>
  <si>
    <t>TPH-CA-100N</t>
  </si>
  <si>
    <t>AG10100545</t>
  </si>
  <si>
    <t>H2 Purifier (Regen Type)</t>
  </si>
  <si>
    <t>-In association with Hilco Industrial-
-Still installed in the fab. -Shut down and powered off. -Can be inspected 
by appointment. -The equipment is in excellent condition, with no missing 
parts. -The equipment was lightly used in an R and D environment for around 
2-3 years.
Please check pictures below.
More specs available on request.
Specification of Teratech Gas Purifier
Name of purifier
Hydrogen Gas Purifier
Name of fluid
H2 (Hidrogen)
Series
Catalyst &amp; Adsorber
Model No
TPH-CA-100N
Capacity
100 Nm3/h</t>
  </si>
  <si>
    <t>96625</t>
  </si>
  <si>
    <t>TPN-CA-100N</t>
  </si>
  <si>
    <t>AG10100544</t>
  </si>
  <si>
    <t>N2 Purifier (Regen Type)</t>
  </si>
  <si>
    <t xml:space="preserve">-In association with Hilco Industrial-
-Still installed in the fab. -Shut down and powered off. -Can be inspected 
by appointment. -The equipment is in excellent condition, with no missing 
parts. -The equipment was lightly used in an R and D environment for around 
2-3 years.
Please check pictures below.
More specs available on request.
Specification of Teratech Gas Purifier
Name of purifier
Nitrogen Gas Purifier
Name of fluid
N2 (Nitrogen)
Series
TP Series
Model No
TPN-CA-100N
Capacity
100 Nm3/h
 </t>
  </si>
  <si>
    <t>96630</t>
  </si>
  <si>
    <t>Wangsan Engineering</t>
  </si>
  <si>
    <t>WS-CO-500-2</t>
  </si>
  <si>
    <t>120101</t>
  </si>
  <si>
    <t>PKG LINE N2 Cure Oven (Up to 220C)</t>
  </si>
  <si>
    <t>-In association with Hilco Industrial-
-In the warehouse. -Shut down and powered off. -Can be inspected by 
appointemnt. -The equipment is in excellent condition, with no missing 
parts. -The equipment was lightly used in an R and D environment for around 
2-3 years.
Input Electrical Requirements: 220V 3 Phase, 60 Hz , 12 kW.
Temperature Range: Room Temperature - 220 Celcius
Temp. Accuracy: +/- 1 Celcius
Heater: Coil Heater 4.5 kW x 2 sets
Circulation Motor: 1/4 HP x 2 sets
Chanber Internal Size: 600 mm (w) x 500 mm (d) x 500 mm (h) x 2 EA
Chanber External Size: 1300 mm (w) x 1180 mm (d) x 1835 mm (h) x 2 EA
Controller: Yokogawa UP 35A x 2 EA
N2 System: Flow Meter 100 l/min x 2 EA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</si>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</sst>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font>
      <sz val="10"/>
      <name val="Arial"/>
      <charset val="1"/>
    </font>
    <font>
      <b/>
      <sz val="8"/>
      <name val="Arial"/>
      <charset val="1"/>
    </font>
    <font>
      <sz val="8"/>
      <name val="Arial"/>
      <charset val="1"/>
    </font>
    <font>
      <sz val="8"/>
      <name val="Noto Sans CJK SC"/>
      <family val="2"/>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left/>
      <right/>
      <top/>
      <bottom/>
      <diagonal/>
    </border>
    <border>
      <left/>
      <right/>
      <top/>
      <bottom style="dashed">
        <color auto="1"/>
      </bottom>
      <diagonal/>
    </border>
  </borders>
  <cellStyleXfs count="1">
    <xf numFmtId="0" fontId="0" fillId="0" borderId="0"/>
  </cellStyleXfs>
  <cellXfs count="8">
    <xf numFmtId="0" fontId="0" fillId="0" borderId="0" xfId="0"/>
    <xf numFmtId="49" fontId="1" fillId="2" borderId="1" xfId="0" applyNumberFormat="1" applyFont="1" applyFill="1" applyBorder="1"/>
    <xf numFmtId="49" fontId="2" fillId="3" borderId="0" xfId="0" applyNumberFormat="1" applyFont="1" applyFill="1" applyBorder="1"/>
    <xf numFmtId="164"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Border="1"/>
    <xf numFmtId="164" fontId="2" fillId="0" borderId="0" xfId="0" applyNumberFormat="1" applyFont="1" applyBorder="1"/>
    <xf numFmtId="49" fontId="2" fillId="0" borderId="0"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4"/>
  <sheetViews>
    <sheetView tabSelected="1" zoomScaleNormal="100" workbookViewId="0">
      <selection activeCell="M41" sqref="M41"/>
    </sheetView>
  </sheetViews>
  <sheetFormatPr defaultRowHeight="13.2"/>
  <cols>
    <col min="1" max="1" width="9" customWidth="1"/>
    <col min="2" max="2" width="5.5546875" customWidth="1"/>
    <col min="3" max="3" width="13.6640625" customWidth="1"/>
    <col min="4" max="4" width="12.44140625" customWidth="1"/>
    <col min="5" max="5" width="15" customWidth="1"/>
    <col min="6" max="6" width="36.109375" customWidth="1"/>
    <col min="7" max="7" width="3" customWidth="1"/>
    <col min="8" max="8" width="27.33203125" customWidth="1"/>
    <col min="9" max="10" width="9" customWidth="1"/>
    <col min="11" max="11" width="10.21875" customWidth="1"/>
    <col min="12" max="12" width="9" customWidth="1"/>
    <col min="13" max="13" width="11.5546875"/>
    <col min="14" max="1008" width="9" customWidth="1"/>
    <col min="1009" max="1025" width="11.5546875"/>
  </cols>
  <sheetData>
    <row r="1" spans="1:15"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ht="15.75" customHeight="1">
      <c r="A2" s="2" t="str">
        <f>HYPERLINK("https://www.fabsurplus.com/sdi_catalog/salesItemDetails.do?id=96387")</f>
        <v>https://www.fabsurplus.com/sdi_catalog/salesItemDetails.do?id=96387</v>
      </c>
      <c r="B2" s="2" t="s">
        <v>15</v>
      </c>
      <c r="C2" s="2" t="s">
        <v>16</v>
      </c>
      <c r="D2" s="2" t="s">
        <v>17</v>
      </c>
      <c r="E2" s="2"/>
      <c r="F2" s="2" t="s">
        <v>18</v>
      </c>
      <c r="G2" s="2" t="s">
        <v>19</v>
      </c>
      <c r="H2" s="2" t="s">
        <v>20</v>
      </c>
      <c r="I2" s="2" t="s">
        <v>21</v>
      </c>
      <c r="J2" s="3">
        <v>40664</v>
      </c>
      <c r="K2" s="2" t="s">
        <v>22</v>
      </c>
      <c r="L2" s="2" t="s">
        <v>23</v>
      </c>
      <c r="M2" s="2" t="s">
        <v>24</v>
      </c>
      <c r="N2" s="4" t="s">
        <v>25</v>
      </c>
      <c r="O2" s="2" t="s">
        <v>26</v>
      </c>
    </row>
    <row r="3" spans="1:15" ht="15.75" customHeight="1">
      <c r="A3" s="5" t="str">
        <f>HYPERLINK("https://www.fabsurplus.com/sdi_catalog/salesItemDetails.do?id=96561")</f>
        <v>https://www.fabsurplus.com/sdi_catalog/salesItemDetails.do?id=96561</v>
      </c>
      <c r="B3" s="5" t="s">
        <v>27</v>
      </c>
      <c r="C3" s="5" t="s">
        <v>28</v>
      </c>
      <c r="D3" s="5" t="s">
        <v>29</v>
      </c>
      <c r="E3" s="5" t="s">
        <v>30</v>
      </c>
      <c r="F3" s="5" t="s">
        <v>31</v>
      </c>
      <c r="G3" s="5" t="s">
        <v>19</v>
      </c>
      <c r="H3" s="5" t="s">
        <v>32</v>
      </c>
      <c r="I3" s="5" t="s">
        <v>21</v>
      </c>
      <c r="J3" s="6">
        <v>40664</v>
      </c>
      <c r="K3" s="5" t="s">
        <v>22</v>
      </c>
      <c r="L3" s="5" t="s">
        <v>23</v>
      </c>
      <c r="M3" s="5" t="s">
        <v>33</v>
      </c>
      <c r="N3" s="7" t="s">
        <v>34</v>
      </c>
      <c r="O3" s="5" t="s">
        <v>35</v>
      </c>
    </row>
    <row r="4" spans="1:15" ht="15.75" customHeight="1">
      <c r="A4" s="2" t="str">
        <f>HYPERLINK("https://www.fabsurplus.com/sdi_catalog/salesItemDetails.do?id=96631")</f>
        <v>https://www.fabsurplus.com/sdi_catalog/salesItemDetails.do?id=96631</v>
      </c>
      <c r="B4" s="2" t="s">
        <v>36</v>
      </c>
      <c r="C4" s="2" t="s">
        <v>37</v>
      </c>
      <c r="D4" s="2" t="s">
        <v>38</v>
      </c>
      <c r="E4" s="2" t="s">
        <v>39</v>
      </c>
      <c r="F4" s="2" t="s">
        <v>40</v>
      </c>
      <c r="G4" s="2" t="s">
        <v>19</v>
      </c>
      <c r="H4" s="2" t="s">
        <v>41</v>
      </c>
      <c r="I4" s="2" t="s">
        <v>21</v>
      </c>
      <c r="J4" s="3">
        <v>40848</v>
      </c>
      <c r="K4" s="2" t="s">
        <v>22</v>
      </c>
      <c r="L4" s="2" t="s">
        <v>23</v>
      </c>
      <c r="M4" s="2" t="s">
        <v>42</v>
      </c>
      <c r="N4" s="4" t="s">
        <v>43</v>
      </c>
      <c r="O4" s="2" t="s">
        <v>35</v>
      </c>
    </row>
    <row r="5" spans="1:15" ht="15.75" customHeight="1">
      <c r="A5" s="5" t="str">
        <f>HYPERLINK("https://www.fabsurplus.com/sdi_catalog/salesItemDetails.do?id=96632")</f>
        <v>https://www.fabsurplus.com/sdi_catalog/salesItemDetails.do?id=96632</v>
      </c>
      <c r="B5" s="5" t="s">
        <v>44</v>
      </c>
      <c r="C5" s="5" t="s">
        <v>37</v>
      </c>
      <c r="D5" s="5" t="s">
        <v>38</v>
      </c>
      <c r="E5" s="5" t="s">
        <v>45</v>
      </c>
      <c r="F5" s="5" t="s">
        <v>40</v>
      </c>
      <c r="G5" s="5" t="s">
        <v>19</v>
      </c>
      <c r="H5" s="5" t="s">
        <v>41</v>
      </c>
      <c r="I5" s="5" t="s">
        <v>21</v>
      </c>
      <c r="J5" s="6">
        <v>40452</v>
      </c>
      <c r="K5" s="5" t="s">
        <v>22</v>
      </c>
      <c r="L5" s="5" t="s">
        <v>23</v>
      </c>
      <c r="M5" s="5" t="s">
        <v>42</v>
      </c>
      <c r="N5" s="7" t="s">
        <v>46</v>
      </c>
      <c r="O5" s="5" t="s">
        <v>35</v>
      </c>
    </row>
    <row r="6" spans="1:15" ht="15.75" customHeight="1">
      <c r="A6" s="2" t="str">
        <f>HYPERLINK("https://www.fabsurplus.com/sdi_catalog/salesItemDetails.do?id=96633")</f>
        <v>https://www.fabsurplus.com/sdi_catalog/salesItemDetails.do?id=96633</v>
      </c>
      <c r="B6" s="2" t="s">
        <v>47</v>
      </c>
      <c r="C6" s="2" t="s">
        <v>37</v>
      </c>
      <c r="D6" s="2" t="s">
        <v>38</v>
      </c>
      <c r="E6" s="2" t="s">
        <v>48</v>
      </c>
      <c r="F6" s="2" t="s">
        <v>40</v>
      </c>
      <c r="G6" s="2" t="s">
        <v>19</v>
      </c>
      <c r="H6" s="2" t="s">
        <v>41</v>
      </c>
      <c r="I6" s="2" t="s">
        <v>21</v>
      </c>
      <c r="J6" s="3">
        <v>40452</v>
      </c>
      <c r="K6" s="2" t="s">
        <v>22</v>
      </c>
      <c r="L6" s="2" t="s">
        <v>23</v>
      </c>
      <c r="M6" s="2" t="s">
        <v>42</v>
      </c>
      <c r="N6" s="4" t="s">
        <v>46</v>
      </c>
      <c r="O6" s="2" t="s">
        <v>35</v>
      </c>
    </row>
    <row r="7" spans="1:15" ht="15.75" customHeight="1">
      <c r="A7" s="5" t="str">
        <f>HYPERLINK("https://www.fabsurplus.com/sdi_catalog/salesItemDetails.do?id=96634")</f>
        <v>https://www.fabsurplus.com/sdi_catalog/salesItemDetails.do?id=96634</v>
      </c>
      <c r="B7" s="5" t="s">
        <v>49</v>
      </c>
      <c r="C7" s="5" t="s">
        <v>37</v>
      </c>
      <c r="D7" s="5" t="s">
        <v>38</v>
      </c>
      <c r="E7" s="5" t="s">
        <v>50</v>
      </c>
      <c r="F7" s="5" t="s">
        <v>40</v>
      </c>
      <c r="G7" s="5" t="s">
        <v>19</v>
      </c>
      <c r="H7" s="5" t="s">
        <v>41</v>
      </c>
      <c r="I7" s="5" t="s">
        <v>21</v>
      </c>
      <c r="J7" s="6">
        <v>40817</v>
      </c>
      <c r="K7" s="5" t="s">
        <v>22</v>
      </c>
      <c r="L7" s="5" t="s">
        <v>23</v>
      </c>
      <c r="M7" s="5" t="s">
        <v>42</v>
      </c>
      <c r="N7" s="7" t="s">
        <v>43</v>
      </c>
      <c r="O7" s="5" t="s">
        <v>35</v>
      </c>
    </row>
    <row r="8" spans="1:15" ht="15.75" customHeight="1">
      <c r="A8" s="2" t="str">
        <f>HYPERLINK("https://www.fabsurplus.com/sdi_catalog/salesItemDetails.do?id=96565")</f>
        <v>https://www.fabsurplus.com/sdi_catalog/salesItemDetails.do?id=96565</v>
      </c>
      <c r="B8" s="2" t="s">
        <v>51</v>
      </c>
      <c r="C8" s="2" t="s">
        <v>52</v>
      </c>
      <c r="D8" s="2" t="s">
        <v>53</v>
      </c>
      <c r="E8" s="2"/>
      <c r="F8" s="2" t="s">
        <v>54</v>
      </c>
      <c r="G8" s="2" t="s">
        <v>19</v>
      </c>
      <c r="H8" s="2" t="s">
        <v>32</v>
      </c>
      <c r="I8" s="2" t="s">
        <v>21</v>
      </c>
      <c r="J8" s="3">
        <v>40695</v>
      </c>
      <c r="K8" s="2" t="s">
        <v>22</v>
      </c>
      <c r="L8" s="2" t="s">
        <v>23</v>
      </c>
      <c r="M8" s="2" t="s">
        <v>55</v>
      </c>
      <c r="N8" s="4" t="s">
        <v>56</v>
      </c>
      <c r="O8" s="2" t="s">
        <v>35</v>
      </c>
    </row>
    <row r="9" spans="1:15" ht="15.75" customHeight="1">
      <c r="A9" s="5" t="str">
        <f>HYPERLINK("https://www.fabsurplus.com/sdi_catalog/salesItemDetails.do?id=96567")</f>
        <v>https://www.fabsurplus.com/sdi_catalog/salesItemDetails.do?id=96567</v>
      </c>
      <c r="B9" s="5" t="s">
        <v>57</v>
      </c>
      <c r="C9" s="5" t="s">
        <v>58</v>
      </c>
      <c r="D9" s="5" t="s">
        <v>59</v>
      </c>
      <c r="E9" s="5"/>
      <c r="F9" s="5" t="s">
        <v>60</v>
      </c>
      <c r="G9" s="5" t="s">
        <v>19</v>
      </c>
      <c r="H9" s="5" t="s">
        <v>61</v>
      </c>
      <c r="I9" s="5" t="s">
        <v>21</v>
      </c>
      <c r="J9" s="6">
        <v>40664</v>
      </c>
      <c r="K9" s="5" t="s">
        <v>22</v>
      </c>
      <c r="L9" s="5" t="s">
        <v>23</v>
      </c>
      <c r="M9" s="5" t="s">
        <v>62</v>
      </c>
      <c r="N9" s="7" t="s">
        <v>56</v>
      </c>
      <c r="O9" s="5" t="s">
        <v>35</v>
      </c>
    </row>
    <row r="10" spans="1:15" ht="15.75" customHeight="1">
      <c r="A10" s="2" t="str">
        <f>HYPERLINK("https://www.fabsurplus.com/sdi_catalog/salesItemDetails.do?id=96570")</f>
        <v>https://www.fabsurplus.com/sdi_catalog/salesItemDetails.do?id=96570</v>
      </c>
      <c r="B10" s="2" t="s">
        <v>63</v>
      </c>
      <c r="C10" s="2" t="s">
        <v>64</v>
      </c>
      <c r="D10" s="2" t="s">
        <v>65</v>
      </c>
      <c r="E10" s="2"/>
      <c r="F10" s="2" t="s">
        <v>66</v>
      </c>
      <c r="G10" s="2" t="s">
        <v>19</v>
      </c>
      <c r="H10" s="2" t="s">
        <v>67</v>
      </c>
      <c r="I10" s="2" t="s">
        <v>21</v>
      </c>
      <c r="J10" s="3">
        <v>40664</v>
      </c>
      <c r="K10" s="2" t="s">
        <v>22</v>
      </c>
      <c r="L10" s="2" t="s">
        <v>23</v>
      </c>
      <c r="M10" s="2" t="s">
        <v>350</v>
      </c>
      <c r="N10" s="4" t="s">
        <v>68</v>
      </c>
      <c r="O10" s="2" t="s">
        <v>35</v>
      </c>
    </row>
    <row r="11" spans="1:15" ht="15.75" customHeight="1">
      <c r="A11" s="5" t="str">
        <f>HYPERLINK("https://www.fabsurplus.com/sdi_catalog/salesItemDetails.do?id=96571")</f>
        <v>https://www.fabsurplus.com/sdi_catalog/salesItemDetails.do?id=96571</v>
      </c>
      <c r="B11" s="5" t="s">
        <v>69</v>
      </c>
      <c r="C11" s="5" t="s">
        <v>70</v>
      </c>
      <c r="D11" s="5" t="s">
        <v>71</v>
      </c>
      <c r="E11" s="5" t="s">
        <v>72</v>
      </c>
      <c r="F11" s="5" t="s">
        <v>73</v>
      </c>
      <c r="G11" s="5" t="s">
        <v>19</v>
      </c>
      <c r="H11" s="5" t="s">
        <v>74</v>
      </c>
      <c r="I11" s="5" t="s">
        <v>21</v>
      </c>
      <c r="J11" s="6">
        <v>40664</v>
      </c>
      <c r="K11" s="5" t="s">
        <v>22</v>
      </c>
      <c r="L11" s="5" t="s">
        <v>23</v>
      </c>
      <c r="M11" s="5" t="s">
        <v>75</v>
      </c>
      <c r="N11" s="7" t="s">
        <v>76</v>
      </c>
      <c r="O11" s="5" t="s">
        <v>35</v>
      </c>
    </row>
    <row r="12" spans="1:15" ht="15.75" customHeight="1">
      <c r="A12" s="2" t="str">
        <f>HYPERLINK("https://www.fabsurplus.com/sdi_catalog/salesItemDetails.do?id=96572")</f>
        <v>https://www.fabsurplus.com/sdi_catalog/salesItemDetails.do?id=96572</v>
      </c>
      <c r="B12" s="2" t="s">
        <v>77</v>
      </c>
      <c r="C12" s="2" t="s">
        <v>70</v>
      </c>
      <c r="D12" s="2" t="s">
        <v>78</v>
      </c>
      <c r="E12" s="2"/>
      <c r="F12" s="2" t="s">
        <v>79</v>
      </c>
      <c r="G12" s="2" t="s">
        <v>19</v>
      </c>
      <c r="H12" s="2" t="s">
        <v>80</v>
      </c>
      <c r="I12" s="2" t="s">
        <v>81</v>
      </c>
      <c r="J12" s="3">
        <v>40664</v>
      </c>
      <c r="K12" s="2" t="s">
        <v>22</v>
      </c>
      <c r="L12" s="2" t="s">
        <v>23</v>
      </c>
      <c r="M12" s="2" t="s">
        <v>33</v>
      </c>
      <c r="N12" s="4" t="s">
        <v>82</v>
      </c>
      <c r="O12" s="2" t="s">
        <v>35</v>
      </c>
    </row>
    <row r="13" spans="1:15" ht="15.75" customHeight="1">
      <c r="A13" s="5" t="str">
        <f>HYPERLINK("https://www.fabsurplus.com/sdi_catalog/salesItemDetails.do?id=96573")</f>
        <v>https://www.fabsurplus.com/sdi_catalog/salesItemDetails.do?id=96573</v>
      </c>
      <c r="B13" s="5" t="s">
        <v>83</v>
      </c>
      <c r="C13" s="5" t="s">
        <v>84</v>
      </c>
      <c r="D13" s="5" t="s">
        <v>85</v>
      </c>
      <c r="E13" s="5" t="s">
        <v>86</v>
      </c>
      <c r="F13" s="5" t="s">
        <v>87</v>
      </c>
      <c r="G13" s="5" t="s">
        <v>19</v>
      </c>
      <c r="H13" s="5" t="s">
        <v>88</v>
      </c>
      <c r="I13" s="5" t="s">
        <v>21</v>
      </c>
      <c r="J13" s="6">
        <v>40452</v>
      </c>
      <c r="K13" s="5" t="s">
        <v>22</v>
      </c>
      <c r="L13" s="5" t="s">
        <v>23</v>
      </c>
      <c r="M13" s="5" t="s">
        <v>89</v>
      </c>
      <c r="N13" s="7" t="s">
        <v>90</v>
      </c>
      <c r="O13" s="5" t="s">
        <v>35</v>
      </c>
    </row>
    <row r="14" spans="1:15" ht="15.75" customHeight="1">
      <c r="A14" s="2" t="str">
        <f>HYPERLINK("https://www.fabsurplus.com/sdi_catalog/salesItemDetails.do?id=96574")</f>
        <v>https://www.fabsurplus.com/sdi_catalog/salesItemDetails.do?id=96574</v>
      </c>
      <c r="B14" s="2" t="s">
        <v>91</v>
      </c>
      <c r="C14" s="2" t="s">
        <v>84</v>
      </c>
      <c r="D14" s="2" t="s">
        <v>92</v>
      </c>
      <c r="E14" s="2" t="s">
        <v>93</v>
      </c>
      <c r="F14" s="2" t="s">
        <v>94</v>
      </c>
      <c r="G14" s="2" t="s">
        <v>19</v>
      </c>
      <c r="H14" s="2" t="s">
        <v>88</v>
      </c>
      <c r="I14" s="2" t="s">
        <v>21</v>
      </c>
      <c r="J14" s="3">
        <v>40695</v>
      </c>
      <c r="K14" s="2" t="s">
        <v>22</v>
      </c>
      <c r="L14" s="2" t="s">
        <v>23</v>
      </c>
      <c r="M14" s="2" t="s">
        <v>95</v>
      </c>
      <c r="N14" s="4" t="s">
        <v>96</v>
      </c>
      <c r="O14" s="2" t="s">
        <v>35</v>
      </c>
    </row>
    <row r="15" spans="1:15" ht="15.75" customHeight="1">
      <c r="A15" s="5" t="str">
        <f>HYPERLINK("https://www.fabsurplus.com/sdi_catalog/salesItemDetails.do?id=96575")</f>
        <v>https://www.fabsurplus.com/sdi_catalog/salesItemDetails.do?id=96575</v>
      </c>
      <c r="B15" s="5" t="s">
        <v>97</v>
      </c>
      <c r="C15" s="5" t="s">
        <v>84</v>
      </c>
      <c r="D15" s="5" t="s">
        <v>98</v>
      </c>
      <c r="E15" s="5" t="s">
        <v>99</v>
      </c>
      <c r="F15" s="5" t="s">
        <v>87</v>
      </c>
      <c r="G15" s="5" t="s">
        <v>19</v>
      </c>
      <c r="H15" s="5" t="s">
        <v>88</v>
      </c>
      <c r="I15" s="5" t="s">
        <v>21</v>
      </c>
      <c r="J15" s="6">
        <v>40695</v>
      </c>
      <c r="K15" s="5" t="s">
        <v>22</v>
      </c>
      <c r="L15" s="5" t="s">
        <v>23</v>
      </c>
      <c r="M15" s="5" t="s">
        <v>89</v>
      </c>
      <c r="N15" s="7" t="s">
        <v>100</v>
      </c>
      <c r="O15" s="5" t="s">
        <v>35</v>
      </c>
    </row>
    <row r="16" spans="1:15" ht="15.75" customHeight="1">
      <c r="A16" s="2" t="str">
        <f>HYPERLINK("https://www.fabsurplus.com/sdi_catalog/salesItemDetails.do?id=96650")</f>
        <v>https://www.fabsurplus.com/sdi_catalog/salesItemDetails.do?id=96650</v>
      </c>
      <c r="B16" s="2" t="s">
        <v>101</v>
      </c>
      <c r="C16" s="2" t="s">
        <v>102</v>
      </c>
      <c r="D16" s="2" t="s">
        <v>87</v>
      </c>
      <c r="E16" s="2"/>
      <c r="F16" s="2" t="s">
        <v>103</v>
      </c>
      <c r="G16" s="2" t="s">
        <v>19</v>
      </c>
      <c r="H16" s="2" t="s">
        <v>104</v>
      </c>
      <c r="I16" s="2" t="s">
        <v>81</v>
      </c>
      <c r="J16" s="3">
        <v>40695</v>
      </c>
      <c r="K16" s="2" t="s">
        <v>22</v>
      </c>
      <c r="L16" s="2" t="s">
        <v>23</v>
      </c>
      <c r="M16" s="2" t="s">
        <v>95</v>
      </c>
      <c r="N16" s="4" t="s">
        <v>105</v>
      </c>
      <c r="O16" s="2" t="s">
        <v>35</v>
      </c>
    </row>
    <row r="17" spans="1:15" ht="15.75" customHeight="1">
      <c r="A17" s="5" t="str">
        <f>HYPERLINK("https://www.fabsurplus.com/sdi_catalog/salesItemDetails.do?id=96576")</f>
        <v>https://www.fabsurplus.com/sdi_catalog/salesItemDetails.do?id=96576</v>
      </c>
      <c r="B17" s="5" t="s">
        <v>106</v>
      </c>
      <c r="C17" s="5" t="s">
        <v>107</v>
      </c>
      <c r="D17" s="5" t="s">
        <v>108</v>
      </c>
      <c r="E17" s="5" t="s">
        <v>109</v>
      </c>
      <c r="F17" s="5" t="s">
        <v>110</v>
      </c>
      <c r="G17" s="5" t="s">
        <v>19</v>
      </c>
      <c r="H17" s="5" t="s">
        <v>111</v>
      </c>
      <c r="I17" s="5" t="s">
        <v>81</v>
      </c>
      <c r="J17" s="6">
        <v>40664</v>
      </c>
      <c r="K17" s="5" t="s">
        <v>22</v>
      </c>
      <c r="L17" s="5" t="s">
        <v>23</v>
      </c>
      <c r="M17" s="5" t="s">
        <v>112</v>
      </c>
      <c r="N17" s="7" t="s">
        <v>113</v>
      </c>
      <c r="O17" s="5" t="s">
        <v>35</v>
      </c>
    </row>
    <row r="18" spans="1:15" ht="15.75" customHeight="1">
      <c r="A18" s="2" t="str">
        <f>HYPERLINK("https://www.fabsurplus.com/sdi_catalog/salesItemDetails.do?id=96577")</f>
        <v>https://www.fabsurplus.com/sdi_catalog/salesItemDetails.do?id=96577</v>
      </c>
      <c r="B18" s="2" t="s">
        <v>114</v>
      </c>
      <c r="C18" s="2" t="s">
        <v>115</v>
      </c>
      <c r="D18" s="2" t="s">
        <v>116</v>
      </c>
      <c r="E18" s="2"/>
      <c r="F18" s="2" t="s">
        <v>117</v>
      </c>
      <c r="G18" s="2" t="s">
        <v>19</v>
      </c>
      <c r="H18" s="2" t="s">
        <v>118</v>
      </c>
      <c r="I18" s="2" t="s">
        <v>21</v>
      </c>
      <c r="J18" s="3">
        <v>41061</v>
      </c>
      <c r="K18" s="2" t="s">
        <v>22</v>
      </c>
      <c r="L18" s="2" t="s">
        <v>23</v>
      </c>
      <c r="M18" s="2" t="s">
        <v>95</v>
      </c>
      <c r="N18" s="4" t="s">
        <v>119</v>
      </c>
      <c r="O18" s="2" t="s">
        <v>35</v>
      </c>
    </row>
    <row r="19" spans="1:15" ht="15.75" customHeight="1">
      <c r="A19" s="5" t="str">
        <f>HYPERLINK("https://www.fabsurplus.com/sdi_catalog/salesItemDetails.do?id=96578")</f>
        <v>https://www.fabsurplus.com/sdi_catalog/salesItemDetails.do?id=96578</v>
      </c>
      <c r="B19" s="5" t="s">
        <v>120</v>
      </c>
      <c r="C19" s="5" t="s">
        <v>121</v>
      </c>
      <c r="D19" s="5" t="s">
        <v>122</v>
      </c>
      <c r="E19" s="5"/>
      <c r="F19" s="5" t="s">
        <v>123</v>
      </c>
      <c r="G19" s="5" t="s">
        <v>19</v>
      </c>
      <c r="H19" s="5" t="s">
        <v>118</v>
      </c>
      <c r="I19" s="5" t="s">
        <v>21</v>
      </c>
      <c r="J19" s="6">
        <v>41061</v>
      </c>
      <c r="K19" s="5" t="s">
        <v>22</v>
      </c>
      <c r="L19" s="5" t="s">
        <v>23</v>
      </c>
      <c r="M19" s="5" t="s">
        <v>124</v>
      </c>
      <c r="N19" s="7" t="s">
        <v>125</v>
      </c>
      <c r="O19" s="5" t="s">
        <v>35</v>
      </c>
    </row>
    <row r="20" spans="1:15" ht="15.75" customHeight="1">
      <c r="A20" s="2" t="str">
        <f>HYPERLINK("https://www.fabsurplus.com/sdi_catalog/salesItemDetails.do?id=96579")</f>
        <v>https://www.fabsurplus.com/sdi_catalog/salesItemDetails.do?id=96579</v>
      </c>
      <c r="B20" s="2" t="s">
        <v>126</v>
      </c>
      <c r="C20" s="2" t="s">
        <v>127</v>
      </c>
      <c r="D20" s="2" t="s">
        <v>128</v>
      </c>
      <c r="E20" s="2" t="s">
        <v>129</v>
      </c>
      <c r="F20" s="2" t="s">
        <v>130</v>
      </c>
      <c r="G20" s="2" t="s">
        <v>19</v>
      </c>
      <c r="H20" s="2" t="s">
        <v>32</v>
      </c>
      <c r="I20" s="2" t="s">
        <v>81</v>
      </c>
      <c r="J20" s="3">
        <v>40664</v>
      </c>
      <c r="K20" s="2" t="s">
        <v>22</v>
      </c>
      <c r="L20" s="2" t="s">
        <v>23</v>
      </c>
      <c r="M20" s="2" t="s">
        <v>131</v>
      </c>
      <c r="N20" s="4" t="s">
        <v>56</v>
      </c>
      <c r="O20" s="2" t="s">
        <v>35</v>
      </c>
    </row>
    <row r="21" spans="1:15" ht="15.75" customHeight="1">
      <c r="A21" s="5" t="str">
        <f>HYPERLINK("https://www.fabsurplus.com/sdi_catalog/salesItemDetails.do?id=96580")</f>
        <v>https://www.fabsurplus.com/sdi_catalog/salesItemDetails.do?id=96580</v>
      </c>
      <c r="B21" s="5" t="s">
        <v>132</v>
      </c>
      <c r="C21" s="5" t="s">
        <v>127</v>
      </c>
      <c r="D21" s="5" t="s">
        <v>133</v>
      </c>
      <c r="E21" s="5" t="s">
        <v>134</v>
      </c>
      <c r="F21" s="5" t="s">
        <v>135</v>
      </c>
      <c r="G21" s="5" t="s">
        <v>19</v>
      </c>
      <c r="H21" s="5" t="s">
        <v>32</v>
      </c>
      <c r="I21" s="5" t="s">
        <v>81</v>
      </c>
      <c r="J21" s="6">
        <v>40664</v>
      </c>
      <c r="K21" s="5" t="s">
        <v>22</v>
      </c>
      <c r="L21" s="5" t="s">
        <v>23</v>
      </c>
      <c r="M21" s="5" t="s">
        <v>136</v>
      </c>
      <c r="N21" s="7" t="s">
        <v>56</v>
      </c>
      <c r="O21" s="5" t="s">
        <v>35</v>
      </c>
    </row>
    <row r="22" spans="1:15" ht="15.75" customHeight="1">
      <c r="A22" s="2" t="str">
        <f>HYPERLINK("https://www.fabsurplus.com/sdi_catalog/salesItemDetails.do?id=96581")</f>
        <v>https://www.fabsurplus.com/sdi_catalog/salesItemDetails.do?id=96581</v>
      </c>
      <c r="B22" s="2" t="s">
        <v>137</v>
      </c>
      <c r="C22" s="2" t="s">
        <v>127</v>
      </c>
      <c r="D22" s="2" t="s">
        <v>133</v>
      </c>
      <c r="E22" s="2" t="s">
        <v>138</v>
      </c>
      <c r="F22" s="2" t="s">
        <v>139</v>
      </c>
      <c r="G22" s="2" t="s">
        <v>19</v>
      </c>
      <c r="H22" s="2" t="s">
        <v>67</v>
      </c>
      <c r="I22" s="2" t="s">
        <v>81</v>
      </c>
      <c r="J22" s="3">
        <v>40664</v>
      </c>
      <c r="K22" s="2" t="s">
        <v>22</v>
      </c>
      <c r="L22" s="2" t="s">
        <v>23</v>
      </c>
      <c r="M22" s="2" t="s">
        <v>136</v>
      </c>
      <c r="N22" s="4" t="s">
        <v>56</v>
      </c>
      <c r="O22" s="2" t="s">
        <v>35</v>
      </c>
    </row>
    <row r="23" spans="1:15" ht="15.75" customHeight="1">
      <c r="A23" s="5" t="str">
        <f>HYPERLINK("https://www.fabsurplus.com/sdi_catalog/salesItemDetails.do?id=96582")</f>
        <v>https://www.fabsurplus.com/sdi_catalog/salesItemDetails.do?id=96582</v>
      </c>
      <c r="B23" s="5" t="s">
        <v>140</v>
      </c>
      <c r="C23" s="5" t="s">
        <v>141</v>
      </c>
      <c r="D23" s="5" t="s">
        <v>128</v>
      </c>
      <c r="E23" s="5" t="s">
        <v>142</v>
      </c>
      <c r="F23" s="5" t="s">
        <v>143</v>
      </c>
      <c r="G23" s="5" t="s">
        <v>19</v>
      </c>
      <c r="H23" s="5" t="s">
        <v>32</v>
      </c>
      <c r="I23" s="5" t="s">
        <v>21</v>
      </c>
      <c r="J23" s="6">
        <v>40664</v>
      </c>
      <c r="K23" s="5" t="s">
        <v>22</v>
      </c>
      <c r="L23" s="5" t="s">
        <v>23</v>
      </c>
      <c r="M23" s="5" t="s">
        <v>131</v>
      </c>
      <c r="N23" s="7" t="s">
        <v>56</v>
      </c>
      <c r="O23" s="5" t="s">
        <v>35</v>
      </c>
    </row>
    <row r="24" spans="1:15" ht="15.75" customHeight="1">
      <c r="A24" s="2" t="str">
        <f>HYPERLINK("https://www.fabsurplus.com/sdi_catalog/salesItemDetails.do?id=96583")</f>
        <v>https://www.fabsurplus.com/sdi_catalog/salesItemDetails.do?id=96583</v>
      </c>
      <c r="B24" s="2" t="s">
        <v>144</v>
      </c>
      <c r="C24" s="2" t="s">
        <v>127</v>
      </c>
      <c r="D24" s="2" t="s">
        <v>145</v>
      </c>
      <c r="E24" s="2" t="s">
        <v>146</v>
      </c>
      <c r="F24" s="2" t="s">
        <v>147</v>
      </c>
      <c r="G24" s="2" t="s">
        <v>19</v>
      </c>
      <c r="H24" s="2" t="s">
        <v>32</v>
      </c>
      <c r="I24" s="2" t="s">
        <v>21</v>
      </c>
      <c r="J24" s="3">
        <v>40664</v>
      </c>
      <c r="K24" s="2" t="s">
        <v>22</v>
      </c>
      <c r="L24" s="2" t="s">
        <v>23</v>
      </c>
      <c r="M24" s="2" t="s">
        <v>148</v>
      </c>
      <c r="N24" s="4" t="s">
        <v>149</v>
      </c>
      <c r="O24" s="2" t="s">
        <v>35</v>
      </c>
    </row>
    <row r="25" spans="1:15" ht="15.75" customHeight="1">
      <c r="A25" s="5" t="str">
        <f>HYPERLINK("https://www.fabsurplus.com/sdi_catalog/salesItemDetails.do?id=96584")</f>
        <v>https://www.fabsurplus.com/sdi_catalog/salesItemDetails.do?id=96584</v>
      </c>
      <c r="B25" s="5" t="s">
        <v>150</v>
      </c>
      <c r="C25" s="5" t="s">
        <v>151</v>
      </c>
      <c r="D25" s="5" t="s">
        <v>152</v>
      </c>
      <c r="E25" s="5" t="s">
        <v>153</v>
      </c>
      <c r="F25" s="5" t="s">
        <v>154</v>
      </c>
      <c r="G25" s="5" t="s">
        <v>19</v>
      </c>
      <c r="H25" s="5" t="s">
        <v>155</v>
      </c>
      <c r="I25" s="5" t="s">
        <v>21</v>
      </c>
      <c r="J25" s="6">
        <v>40664</v>
      </c>
      <c r="K25" s="5" t="s">
        <v>22</v>
      </c>
      <c r="L25" s="5" t="s">
        <v>23</v>
      </c>
      <c r="M25" s="5" t="s">
        <v>148</v>
      </c>
      <c r="N25" s="7" t="s">
        <v>156</v>
      </c>
      <c r="O25" s="5" t="s">
        <v>35</v>
      </c>
    </row>
    <row r="26" spans="1:15" ht="15.75" customHeight="1">
      <c r="A26" s="2" t="str">
        <f>HYPERLINK("https://www.fabsurplus.com/sdi_catalog/salesItemDetails.do?id=96585")</f>
        <v>https://www.fabsurplus.com/sdi_catalog/salesItemDetails.do?id=96585</v>
      </c>
      <c r="B26" s="2" t="s">
        <v>157</v>
      </c>
      <c r="C26" s="2" t="s">
        <v>151</v>
      </c>
      <c r="D26" s="2" t="s">
        <v>158</v>
      </c>
      <c r="E26" s="2" t="s">
        <v>159</v>
      </c>
      <c r="F26" s="2" t="s">
        <v>160</v>
      </c>
      <c r="G26" s="2" t="s">
        <v>19</v>
      </c>
      <c r="H26" s="2" t="s">
        <v>155</v>
      </c>
      <c r="I26" s="2" t="s">
        <v>21</v>
      </c>
      <c r="J26" s="3">
        <v>40664</v>
      </c>
      <c r="K26" s="2" t="s">
        <v>22</v>
      </c>
      <c r="L26" s="2" t="s">
        <v>23</v>
      </c>
      <c r="M26" s="2" t="s">
        <v>148</v>
      </c>
      <c r="N26" s="4" t="s">
        <v>149</v>
      </c>
      <c r="O26" s="2" t="s">
        <v>35</v>
      </c>
    </row>
    <row r="27" spans="1:15" ht="15.75" customHeight="1">
      <c r="A27" s="5" t="str">
        <f>HYPERLINK("https://www.fabsurplus.com/sdi_catalog/salesItemDetails.do?id=96590")</f>
        <v>https://www.fabsurplus.com/sdi_catalog/salesItemDetails.do?id=96590</v>
      </c>
      <c r="B27" s="5" t="s">
        <v>161</v>
      </c>
      <c r="C27" s="5" t="s">
        <v>162</v>
      </c>
      <c r="D27" s="5" t="s">
        <v>163</v>
      </c>
      <c r="E27" s="5" t="s">
        <v>164</v>
      </c>
      <c r="F27" s="5" t="s">
        <v>165</v>
      </c>
      <c r="G27" s="5" t="s">
        <v>19</v>
      </c>
      <c r="H27" s="5" t="s">
        <v>166</v>
      </c>
      <c r="I27" s="5" t="s">
        <v>21</v>
      </c>
      <c r="J27" s="6">
        <v>34851</v>
      </c>
      <c r="K27" s="5" t="s">
        <v>22</v>
      </c>
      <c r="L27" s="5" t="s">
        <v>23</v>
      </c>
      <c r="M27" s="5" t="s">
        <v>167</v>
      </c>
      <c r="N27" s="7" t="s">
        <v>149</v>
      </c>
      <c r="O27" s="5" t="s">
        <v>35</v>
      </c>
    </row>
    <row r="28" spans="1:15" ht="15.75" customHeight="1">
      <c r="A28" s="2" t="str">
        <f>HYPERLINK("https://www.fabsurplus.com/sdi_catalog/salesItemDetails.do?id=96587")</f>
        <v>https://www.fabsurplus.com/sdi_catalog/salesItemDetails.do?id=96587</v>
      </c>
      <c r="B28" s="2" t="s">
        <v>168</v>
      </c>
      <c r="C28" s="2" t="s">
        <v>169</v>
      </c>
      <c r="D28" s="2" t="s">
        <v>170</v>
      </c>
      <c r="E28" s="2" t="s">
        <v>171</v>
      </c>
      <c r="F28" s="2" t="s">
        <v>172</v>
      </c>
      <c r="G28" s="2" t="s">
        <v>19</v>
      </c>
      <c r="H28" s="2" t="s">
        <v>32</v>
      </c>
      <c r="I28" s="2" t="s">
        <v>21</v>
      </c>
      <c r="J28" s="3">
        <v>40664</v>
      </c>
      <c r="K28" s="2" t="s">
        <v>22</v>
      </c>
      <c r="L28" s="2" t="s">
        <v>23</v>
      </c>
      <c r="M28" s="2" t="s">
        <v>95</v>
      </c>
      <c r="N28" s="4" t="s">
        <v>149</v>
      </c>
      <c r="O28" s="2" t="s">
        <v>35</v>
      </c>
    </row>
    <row r="29" spans="1:15" ht="15.75" customHeight="1">
      <c r="A29" s="5" t="str">
        <f>HYPERLINK("https://www.fabsurplus.com/sdi_catalog/salesItemDetails.do?id=96588")</f>
        <v>https://www.fabsurplus.com/sdi_catalog/salesItemDetails.do?id=96588</v>
      </c>
      <c r="B29" s="5" t="s">
        <v>173</v>
      </c>
      <c r="C29" s="5" t="s">
        <v>169</v>
      </c>
      <c r="D29" s="5" t="s">
        <v>174</v>
      </c>
      <c r="E29" s="5" t="s">
        <v>175</v>
      </c>
      <c r="F29" s="5" t="s">
        <v>176</v>
      </c>
      <c r="G29" s="5" t="s">
        <v>19</v>
      </c>
      <c r="H29" s="5" t="s">
        <v>32</v>
      </c>
      <c r="I29" s="5" t="s">
        <v>81</v>
      </c>
      <c r="J29" s="6">
        <v>40664</v>
      </c>
      <c r="K29" s="5" t="s">
        <v>22</v>
      </c>
      <c r="L29" s="5" t="s">
        <v>23</v>
      </c>
      <c r="M29" s="5" t="s">
        <v>95</v>
      </c>
      <c r="N29" s="7" t="s">
        <v>177</v>
      </c>
      <c r="O29" s="5" t="s">
        <v>35</v>
      </c>
    </row>
    <row r="30" spans="1:15" ht="15.75" customHeight="1">
      <c r="A30" s="2" t="str">
        <f>HYPERLINK("https://www.fabsurplus.com/sdi_catalog/salesItemDetails.do?id=96589")</f>
        <v>https://www.fabsurplus.com/sdi_catalog/salesItemDetails.do?id=96589</v>
      </c>
      <c r="B30" s="2" t="s">
        <v>178</v>
      </c>
      <c r="C30" s="2" t="s">
        <v>169</v>
      </c>
      <c r="D30" s="2" t="s">
        <v>179</v>
      </c>
      <c r="E30" s="2" t="s">
        <v>180</v>
      </c>
      <c r="F30" s="2" t="s">
        <v>181</v>
      </c>
      <c r="G30" s="2" t="s">
        <v>19</v>
      </c>
      <c r="H30" s="2" t="s">
        <v>32</v>
      </c>
      <c r="I30" s="2" t="s">
        <v>81</v>
      </c>
      <c r="J30" s="3">
        <v>40664</v>
      </c>
      <c r="K30" s="2" t="s">
        <v>22</v>
      </c>
      <c r="L30" s="2" t="s">
        <v>23</v>
      </c>
      <c r="M30" s="2" t="s">
        <v>182</v>
      </c>
      <c r="N30" s="4" t="s">
        <v>149</v>
      </c>
      <c r="O30" s="2" t="s">
        <v>35</v>
      </c>
    </row>
    <row r="31" spans="1:15" ht="15.75" customHeight="1">
      <c r="A31" s="5" t="str">
        <f>HYPERLINK("https://www.fabsurplus.com/sdi_catalog/salesItemDetails.do?id=96641")</f>
        <v>https://www.fabsurplus.com/sdi_catalog/salesItemDetails.do?id=96641</v>
      </c>
      <c r="B31" s="5" t="s">
        <v>183</v>
      </c>
      <c r="C31" s="5" t="s">
        <v>169</v>
      </c>
      <c r="D31" s="5" t="s">
        <v>174</v>
      </c>
      <c r="E31" s="5" t="s">
        <v>175</v>
      </c>
      <c r="F31" s="5" t="s">
        <v>176</v>
      </c>
      <c r="G31" s="5" t="s">
        <v>19</v>
      </c>
      <c r="H31" s="5" t="s">
        <v>32</v>
      </c>
      <c r="I31" s="5" t="s">
        <v>81</v>
      </c>
      <c r="J31" s="6">
        <v>40664</v>
      </c>
      <c r="K31" s="5" t="s">
        <v>22</v>
      </c>
      <c r="L31" s="5" t="s">
        <v>23</v>
      </c>
      <c r="M31" s="5" t="s">
        <v>95</v>
      </c>
      <c r="N31" s="7" t="s">
        <v>184</v>
      </c>
      <c r="O31" s="5" t="s">
        <v>35</v>
      </c>
    </row>
    <row r="32" spans="1:15" ht="15.75" customHeight="1">
      <c r="A32" s="2" t="str">
        <f>HYPERLINK("https://www.fabsurplus.com/sdi_catalog/salesItemDetails.do?id=96642")</f>
        <v>https://www.fabsurplus.com/sdi_catalog/salesItemDetails.do?id=96642</v>
      </c>
      <c r="B32" s="2" t="s">
        <v>185</v>
      </c>
      <c r="C32" s="2" t="s">
        <v>169</v>
      </c>
      <c r="D32" s="2" t="s">
        <v>174</v>
      </c>
      <c r="E32" s="2"/>
      <c r="F32" s="2" t="s">
        <v>176</v>
      </c>
      <c r="G32" s="2" t="s">
        <v>19</v>
      </c>
      <c r="H32" s="2" t="s">
        <v>32</v>
      </c>
      <c r="I32" s="2" t="s">
        <v>81</v>
      </c>
      <c r="J32" s="3">
        <v>40664</v>
      </c>
      <c r="K32" s="2" t="s">
        <v>22</v>
      </c>
      <c r="L32" s="2" t="s">
        <v>23</v>
      </c>
      <c r="M32" s="2" t="s">
        <v>95</v>
      </c>
      <c r="N32" s="4" t="s">
        <v>184</v>
      </c>
      <c r="O32" s="2" t="s">
        <v>35</v>
      </c>
    </row>
    <row r="33" spans="1:15" ht="15.75" customHeight="1">
      <c r="A33" s="5" t="str">
        <f>HYPERLINK("https://www.fabsurplus.com/sdi_catalog/salesItemDetails.do?id=96643")</f>
        <v>https://www.fabsurplus.com/sdi_catalog/salesItemDetails.do?id=96643</v>
      </c>
      <c r="B33" s="5" t="s">
        <v>186</v>
      </c>
      <c r="C33" s="5" t="s">
        <v>169</v>
      </c>
      <c r="D33" s="5" t="s">
        <v>174</v>
      </c>
      <c r="E33" s="5"/>
      <c r="F33" s="5" t="s">
        <v>176</v>
      </c>
      <c r="G33" s="5" t="s">
        <v>19</v>
      </c>
      <c r="H33" s="5" t="s">
        <v>32</v>
      </c>
      <c r="I33" s="5" t="s">
        <v>81</v>
      </c>
      <c r="J33" s="6">
        <v>40664</v>
      </c>
      <c r="K33" s="5" t="s">
        <v>22</v>
      </c>
      <c r="L33" s="5" t="s">
        <v>23</v>
      </c>
      <c r="M33" s="5" t="s">
        <v>95</v>
      </c>
      <c r="N33" s="7" t="s">
        <v>184</v>
      </c>
      <c r="O33" s="5" t="s">
        <v>35</v>
      </c>
    </row>
    <row r="34" spans="1:15" ht="15.75" customHeight="1">
      <c r="A34" s="2" t="str">
        <f>HYPERLINK("https://www.fabsurplus.com/sdi_catalog/salesItemDetails.do?id=96644")</f>
        <v>https://www.fabsurplus.com/sdi_catalog/salesItemDetails.do?id=96644</v>
      </c>
      <c r="B34" s="2" t="s">
        <v>187</v>
      </c>
      <c r="C34" s="2" t="s">
        <v>169</v>
      </c>
      <c r="D34" s="2" t="s">
        <v>174</v>
      </c>
      <c r="E34" s="2"/>
      <c r="F34" s="2" t="s">
        <v>176</v>
      </c>
      <c r="G34" s="2" t="s">
        <v>19</v>
      </c>
      <c r="H34" s="2" t="s">
        <v>32</v>
      </c>
      <c r="I34" s="2" t="s">
        <v>81</v>
      </c>
      <c r="J34" s="3">
        <v>40664</v>
      </c>
      <c r="K34" s="2" t="s">
        <v>22</v>
      </c>
      <c r="L34" s="2" t="s">
        <v>23</v>
      </c>
      <c r="M34" s="2" t="s">
        <v>95</v>
      </c>
      <c r="N34" s="4" t="s">
        <v>184</v>
      </c>
      <c r="O34" s="2" t="s">
        <v>35</v>
      </c>
    </row>
    <row r="35" spans="1:15" ht="15.75" customHeight="1">
      <c r="A35" s="5" t="str">
        <f>HYPERLINK("https://www.fabsurplus.com/sdi_catalog/salesItemDetails.do?id=96661")</f>
        <v>https://www.fabsurplus.com/sdi_catalog/salesItemDetails.do?id=96661</v>
      </c>
      <c r="B35" s="5" t="s">
        <v>188</v>
      </c>
      <c r="C35" s="5" t="s">
        <v>189</v>
      </c>
      <c r="D35" s="5" t="s">
        <v>190</v>
      </c>
      <c r="E35" s="5"/>
      <c r="F35" s="5" t="s">
        <v>191</v>
      </c>
      <c r="G35" s="5" t="s">
        <v>19</v>
      </c>
      <c r="H35" s="5" t="s">
        <v>192</v>
      </c>
      <c r="I35" s="5" t="s">
        <v>193</v>
      </c>
      <c r="J35" s="6">
        <v>36678</v>
      </c>
      <c r="K35" s="5" t="s">
        <v>22</v>
      </c>
      <c r="L35" s="5" t="s">
        <v>23</v>
      </c>
      <c r="M35" s="5" t="s">
        <v>194</v>
      </c>
      <c r="N35" s="7" t="s">
        <v>195</v>
      </c>
      <c r="O35" s="5" t="s">
        <v>35</v>
      </c>
    </row>
    <row r="36" spans="1:15" ht="15.75" customHeight="1">
      <c r="A36" s="2" t="str">
        <f>HYPERLINK("https://www.fabsurplus.com/sdi_catalog/salesItemDetails.do?id=96591")</f>
        <v>https://www.fabsurplus.com/sdi_catalog/salesItemDetails.do?id=96591</v>
      </c>
      <c r="B36" s="2" t="s">
        <v>196</v>
      </c>
      <c r="C36" s="2" t="s">
        <v>197</v>
      </c>
      <c r="D36" s="2" t="s">
        <v>198</v>
      </c>
      <c r="E36" s="2" t="s">
        <v>199</v>
      </c>
      <c r="F36" s="2" t="s">
        <v>200</v>
      </c>
      <c r="G36" s="2" t="s">
        <v>19</v>
      </c>
      <c r="H36" s="2" t="s">
        <v>201</v>
      </c>
      <c r="I36" s="2" t="s">
        <v>81</v>
      </c>
      <c r="J36" s="3">
        <v>40695</v>
      </c>
      <c r="K36" s="2" t="s">
        <v>22</v>
      </c>
      <c r="L36" s="2" t="s">
        <v>23</v>
      </c>
      <c r="M36" s="2" t="s">
        <v>202</v>
      </c>
      <c r="N36" s="4" t="s">
        <v>203</v>
      </c>
      <c r="O36" s="2" t="s">
        <v>35</v>
      </c>
    </row>
    <row r="37" spans="1:15" ht="15.75" customHeight="1">
      <c r="A37" s="5" t="str">
        <f>HYPERLINK("https://www.fabsurplus.com/sdi_catalog/salesItemDetails.do?id=96592")</f>
        <v>https://www.fabsurplus.com/sdi_catalog/salesItemDetails.do?id=96592</v>
      </c>
      <c r="B37" s="5" t="s">
        <v>204</v>
      </c>
      <c r="C37" s="5" t="s">
        <v>205</v>
      </c>
      <c r="D37" s="5" t="s">
        <v>206</v>
      </c>
      <c r="E37" s="5" t="s">
        <v>207</v>
      </c>
      <c r="F37" s="5" t="s">
        <v>208</v>
      </c>
      <c r="G37" s="5" t="s">
        <v>19</v>
      </c>
      <c r="H37" s="5" t="s">
        <v>209</v>
      </c>
      <c r="I37" s="5" t="s">
        <v>21</v>
      </c>
      <c r="J37" s="6">
        <v>40452</v>
      </c>
      <c r="K37" s="5" t="s">
        <v>22</v>
      </c>
      <c r="L37" s="5" t="s">
        <v>23</v>
      </c>
      <c r="M37" s="5" t="s">
        <v>210</v>
      </c>
      <c r="N37" s="7" t="s">
        <v>211</v>
      </c>
      <c r="O37" s="5" t="s">
        <v>35</v>
      </c>
    </row>
    <row r="38" spans="1:15" ht="15.75" customHeight="1">
      <c r="A38" s="2" t="str">
        <f>HYPERLINK("https://www.fabsurplus.com/sdi_catalog/salesItemDetails.do?id=96593")</f>
        <v>https://www.fabsurplus.com/sdi_catalog/salesItemDetails.do?id=96593</v>
      </c>
      <c r="B38" s="2" t="s">
        <v>212</v>
      </c>
      <c r="C38" s="2" t="s">
        <v>213</v>
      </c>
      <c r="D38" s="2" t="s">
        <v>214</v>
      </c>
      <c r="E38" s="2"/>
      <c r="F38" s="2" t="s">
        <v>215</v>
      </c>
      <c r="G38" s="2" t="s">
        <v>19</v>
      </c>
      <c r="H38" s="2" t="s">
        <v>216</v>
      </c>
      <c r="I38" s="2" t="s">
        <v>21</v>
      </c>
      <c r="J38" s="3">
        <v>40878</v>
      </c>
      <c r="K38" s="2" t="s">
        <v>22</v>
      </c>
      <c r="L38" s="2" t="s">
        <v>23</v>
      </c>
      <c r="M38" s="2" t="s">
        <v>75</v>
      </c>
      <c r="N38" s="4" t="s">
        <v>217</v>
      </c>
      <c r="O38" s="2" t="s">
        <v>35</v>
      </c>
    </row>
    <row r="39" spans="1:15" ht="15.75" customHeight="1">
      <c r="A39" s="5" t="str">
        <f>HYPERLINK("https://www.fabsurplus.com/sdi_catalog/salesItemDetails.do?id=96596")</f>
        <v>https://www.fabsurplus.com/sdi_catalog/salesItemDetails.do?id=96596</v>
      </c>
      <c r="B39" s="5" t="s">
        <v>218</v>
      </c>
      <c r="C39" s="5" t="s">
        <v>219</v>
      </c>
      <c r="D39" s="5" t="s">
        <v>220</v>
      </c>
      <c r="E39" s="5" t="s">
        <v>221</v>
      </c>
      <c r="F39" s="5" t="s">
        <v>222</v>
      </c>
      <c r="G39" s="5" t="s">
        <v>19</v>
      </c>
      <c r="H39" s="5" t="s">
        <v>223</v>
      </c>
      <c r="I39" s="5" t="s">
        <v>21</v>
      </c>
      <c r="J39" s="6">
        <v>33756</v>
      </c>
      <c r="K39" s="5" t="s">
        <v>224</v>
      </c>
      <c r="L39" s="5" t="s">
        <v>23</v>
      </c>
      <c r="M39" s="5" t="s">
        <v>225</v>
      </c>
      <c r="N39" s="7" t="s">
        <v>226</v>
      </c>
      <c r="O39" s="5" t="s">
        <v>35</v>
      </c>
    </row>
    <row r="40" spans="1:15" ht="15.75" customHeight="1">
      <c r="A40" s="2" t="str">
        <f>HYPERLINK("https://www.fabsurplus.com/sdi_catalog/salesItemDetails.do?id=96597")</f>
        <v>https://www.fabsurplus.com/sdi_catalog/salesItemDetails.do?id=96597</v>
      </c>
      <c r="B40" s="2" t="s">
        <v>227</v>
      </c>
      <c r="C40" s="2" t="s">
        <v>219</v>
      </c>
      <c r="D40" s="2" t="s">
        <v>228</v>
      </c>
      <c r="E40" s="2"/>
      <c r="F40" s="2" t="s">
        <v>229</v>
      </c>
      <c r="G40" s="2" t="s">
        <v>19</v>
      </c>
      <c r="H40" s="2" t="s">
        <v>230</v>
      </c>
      <c r="I40" s="2" t="s">
        <v>81</v>
      </c>
      <c r="J40" s="3">
        <v>40695</v>
      </c>
      <c r="K40" s="2" t="s">
        <v>22</v>
      </c>
      <c r="L40" s="2" t="s">
        <v>23</v>
      </c>
      <c r="M40" s="2" t="s">
        <v>350</v>
      </c>
      <c r="N40" s="4" t="s">
        <v>177</v>
      </c>
      <c r="O40" s="2" t="s">
        <v>35</v>
      </c>
    </row>
    <row r="41" spans="1:15" ht="15.75" customHeight="1">
      <c r="A41" s="5" t="str">
        <f>HYPERLINK("https://www.fabsurplus.com/sdi_catalog/salesItemDetails.do?id=96598")</f>
        <v>https://www.fabsurplus.com/sdi_catalog/salesItemDetails.do?id=96598</v>
      </c>
      <c r="B41" s="5" t="s">
        <v>231</v>
      </c>
      <c r="C41" s="5" t="s">
        <v>232</v>
      </c>
      <c r="D41" s="5" t="s">
        <v>233</v>
      </c>
      <c r="E41" s="5"/>
      <c r="F41" s="5" t="s">
        <v>234</v>
      </c>
      <c r="G41" s="5" t="s">
        <v>19</v>
      </c>
      <c r="H41" s="5" t="s">
        <v>235</v>
      </c>
      <c r="I41" s="5" t="s">
        <v>21</v>
      </c>
      <c r="J41" s="6">
        <v>40695</v>
      </c>
      <c r="K41" s="5" t="s">
        <v>22</v>
      </c>
      <c r="L41" s="5" t="s">
        <v>23</v>
      </c>
      <c r="M41" s="5" t="s">
        <v>236</v>
      </c>
      <c r="N41" s="7" t="s">
        <v>237</v>
      </c>
      <c r="O41" s="5" t="s">
        <v>35</v>
      </c>
    </row>
    <row r="42" spans="1:15" ht="15.75" customHeight="1">
      <c r="A42" s="2" t="str">
        <f>HYPERLINK("https://www.fabsurplus.com/sdi_catalog/salesItemDetails.do?id=96670")</f>
        <v>https://www.fabsurplus.com/sdi_catalog/salesItemDetails.do?id=96670</v>
      </c>
      <c r="B42" s="2" t="s">
        <v>238</v>
      </c>
      <c r="C42" s="2" t="s">
        <v>232</v>
      </c>
      <c r="D42" s="2" t="s">
        <v>239</v>
      </c>
      <c r="E42" s="2"/>
      <c r="F42" s="2" t="s">
        <v>234</v>
      </c>
      <c r="G42" s="2" t="s">
        <v>19</v>
      </c>
      <c r="H42" s="2" t="s">
        <v>235</v>
      </c>
      <c r="I42" s="2" t="s">
        <v>21</v>
      </c>
      <c r="J42" s="3">
        <v>40695</v>
      </c>
      <c r="K42" s="2" t="s">
        <v>22</v>
      </c>
      <c r="L42" s="2" t="s">
        <v>23</v>
      </c>
      <c r="M42" s="2" t="s">
        <v>236</v>
      </c>
      <c r="N42" s="4" t="s">
        <v>237</v>
      </c>
      <c r="O42" s="2" t="s">
        <v>35</v>
      </c>
    </row>
    <row r="43" spans="1:15" ht="15.75" customHeight="1">
      <c r="A43" s="5" t="str">
        <f>HYPERLINK("https://www.fabsurplus.com/sdi_catalog/salesItemDetails.do?id=96600")</f>
        <v>https://www.fabsurplus.com/sdi_catalog/salesItemDetails.do?id=96600</v>
      </c>
      <c r="B43" s="5" t="s">
        <v>240</v>
      </c>
      <c r="C43" s="5" t="s">
        <v>241</v>
      </c>
      <c r="D43" s="5" t="s">
        <v>242</v>
      </c>
      <c r="E43" s="5" t="s">
        <v>243</v>
      </c>
      <c r="F43" s="5" t="s">
        <v>244</v>
      </c>
      <c r="G43" s="5" t="s">
        <v>19</v>
      </c>
      <c r="H43" s="5" t="s">
        <v>245</v>
      </c>
      <c r="I43" s="5" t="s">
        <v>21</v>
      </c>
      <c r="J43" s="6">
        <v>40695</v>
      </c>
      <c r="K43" s="5" t="s">
        <v>22</v>
      </c>
      <c r="L43" s="5" t="s">
        <v>23</v>
      </c>
      <c r="M43" s="5" t="s">
        <v>246</v>
      </c>
      <c r="N43" s="7" t="s">
        <v>247</v>
      </c>
      <c r="O43" s="5" t="s">
        <v>35</v>
      </c>
    </row>
    <row r="44" spans="1:15" ht="15.75" customHeight="1">
      <c r="A44" s="2" t="str">
        <f>HYPERLINK("https://www.fabsurplus.com/sdi_catalog/salesItemDetails.do?id=96601")</f>
        <v>https://www.fabsurplus.com/sdi_catalog/salesItemDetails.do?id=96601</v>
      </c>
      <c r="B44" s="2" t="s">
        <v>248</v>
      </c>
      <c r="C44" s="2" t="s">
        <v>241</v>
      </c>
      <c r="D44" s="2" t="s">
        <v>249</v>
      </c>
      <c r="E44" s="2" t="s">
        <v>250</v>
      </c>
      <c r="F44" s="2" t="s">
        <v>251</v>
      </c>
      <c r="G44" s="2" t="s">
        <v>19</v>
      </c>
      <c r="H44" s="2" t="s">
        <v>252</v>
      </c>
      <c r="I44" s="2" t="s">
        <v>21</v>
      </c>
      <c r="J44" s="3">
        <v>40695</v>
      </c>
      <c r="K44" s="2" t="s">
        <v>22</v>
      </c>
      <c r="L44" s="2" t="s">
        <v>23</v>
      </c>
      <c r="M44" s="2" t="s">
        <v>253</v>
      </c>
      <c r="N44" s="4" t="s">
        <v>254</v>
      </c>
      <c r="O44" s="2" t="s">
        <v>35</v>
      </c>
    </row>
    <row r="45" spans="1:15" ht="15.75" customHeight="1">
      <c r="A45" s="5" t="str">
        <f>HYPERLINK("https://www.fabsurplus.com/sdi_catalog/salesItemDetails.do?id=96602")</f>
        <v>https://www.fabsurplus.com/sdi_catalog/salesItemDetails.do?id=96602</v>
      </c>
      <c r="B45" s="5" t="s">
        <v>255</v>
      </c>
      <c r="C45" s="5" t="s">
        <v>241</v>
      </c>
      <c r="D45" s="5" t="s">
        <v>256</v>
      </c>
      <c r="E45" s="5"/>
      <c r="F45" s="5" t="s">
        <v>257</v>
      </c>
      <c r="G45" s="5" t="s">
        <v>19</v>
      </c>
      <c r="H45" s="5" t="s">
        <v>118</v>
      </c>
      <c r="I45" s="5" t="s">
        <v>21</v>
      </c>
      <c r="J45" s="6">
        <v>40695</v>
      </c>
      <c r="K45" s="5" t="s">
        <v>22</v>
      </c>
      <c r="L45" s="5" t="s">
        <v>23</v>
      </c>
      <c r="M45" s="5" t="s">
        <v>246</v>
      </c>
      <c r="N45" s="7" t="s">
        <v>258</v>
      </c>
      <c r="O45" s="5" t="s">
        <v>35</v>
      </c>
    </row>
    <row r="46" spans="1:15" ht="15.75" customHeight="1">
      <c r="A46" s="2" t="str">
        <f>HYPERLINK("https://www.fabsurplus.com/sdi_catalog/salesItemDetails.do?id=96607")</f>
        <v>https://www.fabsurplus.com/sdi_catalog/salesItemDetails.do?id=96607</v>
      </c>
      <c r="B46" s="2" t="s">
        <v>259</v>
      </c>
      <c r="C46" s="2" t="s">
        <v>260</v>
      </c>
      <c r="D46" s="2" t="s">
        <v>261</v>
      </c>
      <c r="E46" s="2"/>
      <c r="F46" s="2" t="s">
        <v>262</v>
      </c>
      <c r="G46" s="2" t="s">
        <v>263</v>
      </c>
      <c r="H46" s="2" t="s">
        <v>264</v>
      </c>
      <c r="I46" s="2" t="s">
        <v>21</v>
      </c>
      <c r="J46" s="3">
        <v>40513</v>
      </c>
      <c r="K46" s="2" t="s">
        <v>22</v>
      </c>
      <c r="L46" s="2" t="s">
        <v>23</v>
      </c>
      <c r="M46" s="2" t="s">
        <v>148</v>
      </c>
      <c r="N46" s="4" t="s">
        <v>265</v>
      </c>
      <c r="O46" s="2" t="s">
        <v>35</v>
      </c>
    </row>
    <row r="47" spans="1:15" ht="15.75" customHeight="1">
      <c r="A47" s="5" t="str">
        <f>HYPERLINK("https://www.fabsurplus.com/sdi_catalog/salesItemDetails.do?id=96608")</f>
        <v>https://www.fabsurplus.com/sdi_catalog/salesItemDetails.do?id=96608</v>
      </c>
      <c r="B47" s="5" t="s">
        <v>266</v>
      </c>
      <c r="C47" s="5" t="s">
        <v>267</v>
      </c>
      <c r="D47" s="5" t="s">
        <v>268</v>
      </c>
      <c r="E47" s="5"/>
      <c r="F47" s="5" t="s">
        <v>269</v>
      </c>
      <c r="G47" s="5" t="s">
        <v>19</v>
      </c>
      <c r="H47" s="5" t="s">
        <v>118</v>
      </c>
      <c r="I47" s="5" t="s">
        <v>21</v>
      </c>
      <c r="J47" s="6">
        <v>40878</v>
      </c>
      <c r="K47" s="5" t="s">
        <v>22</v>
      </c>
      <c r="L47" s="5" t="s">
        <v>23</v>
      </c>
      <c r="M47" s="5" t="s">
        <v>33</v>
      </c>
      <c r="N47" s="7" t="s">
        <v>270</v>
      </c>
      <c r="O47" s="5" t="s">
        <v>35</v>
      </c>
    </row>
    <row r="48" spans="1:15" ht="15.75" customHeight="1">
      <c r="A48" s="2" t="str">
        <f>HYPERLINK("https://www.fabsurplus.com/sdi_catalog/salesItemDetails.do?id=96610")</f>
        <v>https://www.fabsurplus.com/sdi_catalog/salesItemDetails.do?id=96610</v>
      </c>
      <c r="B48" s="2" t="s">
        <v>271</v>
      </c>
      <c r="C48" s="2" t="s">
        <v>272</v>
      </c>
      <c r="D48" s="2" t="s">
        <v>273</v>
      </c>
      <c r="E48" s="2"/>
      <c r="F48" s="2" t="s">
        <v>274</v>
      </c>
      <c r="G48" s="2" t="s">
        <v>19</v>
      </c>
      <c r="H48" s="2" t="s">
        <v>264</v>
      </c>
      <c r="I48" s="2" t="s">
        <v>21</v>
      </c>
      <c r="J48" s="3">
        <v>40695</v>
      </c>
      <c r="K48" s="2" t="s">
        <v>22</v>
      </c>
      <c r="L48" s="2" t="s">
        <v>23</v>
      </c>
      <c r="M48" s="2" t="s">
        <v>275</v>
      </c>
      <c r="N48" s="4" t="s">
        <v>276</v>
      </c>
      <c r="O48" s="2" t="s">
        <v>35</v>
      </c>
    </row>
    <row r="49" spans="1:15" ht="15.75" customHeight="1">
      <c r="A49" s="5" t="str">
        <f>HYPERLINK("https://www.fabsurplus.com/sdi_catalog/salesItemDetails.do?id=96611")</f>
        <v>https://www.fabsurplus.com/sdi_catalog/salesItemDetails.do?id=96611</v>
      </c>
      <c r="B49" s="5" t="s">
        <v>277</v>
      </c>
      <c r="C49" s="5" t="s">
        <v>278</v>
      </c>
      <c r="D49" s="5" t="s">
        <v>279</v>
      </c>
      <c r="E49" s="5" t="s">
        <v>280</v>
      </c>
      <c r="F49" s="5" t="s">
        <v>281</v>
      </c>
      <c r="G49" s="5" t="s">
        <v>19</v>
      </c>
      <c r="H49" s="5" t="s">
        <v>80</v>
      </c>
      <c r="I49" s="5" t="s">
        <v>21</v>
      </c>
      <c r="J49" s="6">
        <v>40878</v>
      </c>
      <c r="K49" s="5" t="s">
        <v>22</v>
      </c>
      <c r="L49" s="5" t="s">
        <v>23</v>
      </c>
      <c r="M49" s="5" t="s">
        <v>112</v>
      </c>
      <c r="N49" s="7" t="s">
        <v>282</v>
      </c>
      <c r="O49" s="5" t="s">
        <v>35</v>
      </c>
    </row>
    <row r="50" spans="1:15" ht="15.75" customHeight="1">
      <c r="A50" s="2" t="str">
        <f>HYPERLINK("https://www.fabsurplus.com/sdi_catalog/salesItemDetails.do?id=96635")</f>
        <v>https://www.fabsurplus.com/sdi_catalog/salesItemDetails.do?id=96635</v>
      </c>
      <c r="B50" s="2" t="s">
        <v>283</v>
      </c>
      <c r="C50" s="2" t="s">
        <v>278</v>
      </c>
      <c r="D50" s="2" t="s">
        <v>279</v>
      </c>
      <c r="E50" s="2"/>
      <c r="F50" s="2" t="s">
        <v>281</v>
      </c>
      <c r="G50" s="2" t="s">
        <v>19</v>
      </c>
      <c r="H50" s="2" t="s">
        <v>80</v>
      </c>
      <c r="I50" s="2" t="s">
        <v>21</v>
      </c>
      <c r="J50" s="3">
        <v>40878</v>
      </c>
      <c r="K50" s="2" t="s">
        <v>22</v>
      </c>
      <c r="L50" s="2" t="s">
        <v>23</v>
      </c>
      <c r="M50" s="2" t="s">
        <v>112</v>
      </c>
      <c r="N50" s="4" t="s">
        <v>284</v>
      </c>
      <c r="O50" s="2" t="s">
        <v>35</v>
      </c>
    </row>
    <row r="51" spans="1:15" ht="15.75" customHeight="1">
      <c r="A51" s="5" t="str">
        <f>HYPERLINK("https://www.fabsurplus.com/sdi_catalog/salesItemDetails.do?id=96636")</f>
        <v>https://www.fabsurplus.com/sdi_catalog/salesItemDetails.do?id=96636</v>
      </c>
      <c r="B51" s="5" t="s">
        <v>285</v>
      </c>
      <c r="C51" s="5" t="s">
        <v>278</v>
      </c>
      <c r="D51" s="5" t="s">
        <v>279</v>
      </c>
      <c r="E51" s="5"/>
      <c r="F51" s="5" t="s">
        <v>281</v>
      </c>
      <c r="G51" s="5" t="s">
        <v>19</v>
      </c>
      <c r="H51" s="5" t="s">
        <v>80</v>
      </c>
      <c r="I51" s="5" t="s">
        <v>21</v>
      </c>
      <c r="J51" s="6">
        <v>40878</v>
      </c>
      <c r="K51" s="5" t="s">
        <v>22</v>
      </c>
      <c r="L51" s="5" t="s">
        <v>23</v>
      </c>
      <c r="M51" s="5" t="s">
        <v>112</v>
      </c>
      <c r="N51" s="7" t="s">
        <v>284</v>
      </c>
      <c r="O51" s="5" t="s">
        <v>35</v>
      </c>
    </row>
    <row r="52" spans="1:15" ht="15.75" customHeight="1">
      <c r="A52" s="2" t="str">
        <f>HYPERLINK("https://www.fabsurplus.com/sdi_catalog/salesItemDetails.do?id=96637")</f>
        <v>https://www.fabsurplus.com/sdi_catalog/salesItemDetails.do?id=96637</v>
      </c>
      <c r="B52" s="2" t="s">
        <v>286</v>
      </c>
      <c r="C52" s="2" t="s">
        <v>278</v>
      </c>
      <c r="D52" s="2" t="s">
        <v>279</v>
      </c>
      <c r="E52" s="2"/>
      <c r="F52" s="2" t="s">
        <v>281</v>
      </c>
      <c r="G52" s="2" t="s">
        <v>19</v>
      </c>
      <c r="H52" s="2" t="s">
        <v>80</v>
      </c>
      <c r="I52" s="2" t="s">
        <v>21</v>
      </c>
      <c r="J52" s="3">
        <v>40878</v>
      </c>
      <c r="K52" s="2" t="s">
        <v>22</v>
      </c>
      <c r="L52" s="2" t="s">
        <v>23</v>
      </c>
      <c r="M52" s="2" t="s">
        <v>112</v>
      </c>
      <c r="N52" s="4" t="s">
        <v>34</v>
      </c>
      <c r="O52" s="2" t="s">
        <v>35</v>
      </c>
    </row>
    <row r="53" spans="1:15" ht="15.75" customHeight="1">
      <c r="A53" s="5" t="str">
        <f>HYPERLINK("https://www.fabsurplus.com/sdi_catalog/salesItemDetails.do?id=96638")</f>
        <v>https://www.fabsurplus.com/sdi_catalog/salesItemDetails.do?id=96638</v>
      </c>
      <c r="B53" s="5" t="s">
        <v>287</v>
      </c>
      <c r="C53" s="5" t="s">
        <v>278</v>
      </c>
      <c r="D53" s="5" t="s">
        <v>279</v>
      </c>
      <c r="E53" s="5"/>
      <c r="F53" s="5" t="s">
        <v>281</v>
      </c>
      <c r="G53" s="5" t="s">
        <v>19</v>
      </c>
      <c r="H53" s="5" t="s">
        <v>80</v>
      </c>
      <c r="I53" s="5" t="s">
        <v>21</v>
      </c>
      <c r="J53" s="6">
        <v>40878</v>
      </c>
      <c r="K53" s="5" t="s">
        <v>22</v>
      </c>
      <c r="L53" s="5" t="s">
        <v>23</v>
      </c>
      <c r="M53" s="5" t="s">
        <v>112</v>
      </c>
      <c r="N53" s="7" t="s">
        <v>270</v>
      </c>
      <c r="O53" s="5" t="s">
        <v>35</v>
      </c>
    </row>
    <row r="54" spans="1:15" ht="15.75" customHeight="1">
      <c r="A54" s="2" t="str">
        <f>HYPERLINK("https://www.fabsurplus.com/sdi_catalog/salesItemDetails.do?id=96614")</f>
        <v>https://www.fabsurplus.com/sdi_catalog/salesItemDetails.do?id=96614</v>
      </c>
      <c r="B54" s="2" t="s">
        <v>288</v>
      </c>
      <c r="C54" s="2" t="s">
        <v>289</v>
      </c>
      <c r="D54" s="2" t="s">
        <v>290</v>
      </c>
      <c r="E54" s="2" t="s">
        <v>291</v>
      </c>
      <c r="F54" s="2" t="s">
        <v>292</v>
      </c>
      <c r="G54" s="2" t="s">
        <v>19</v>
      </c>
      <c r="H54" s="2" t="s">
        <v>293</v>
      </c>
      <c r="I54" s="2" t="s">
        <v>21</v>
      </c>
      <c r="J54" s="3">
        <v>40664</v>
      </c>
      <c r="K54" s="2" t="s">
        <v>22</v>
      </c>
      <c r="L54" s="2" t="s">
        <v>23</v>
      </c>
      <c r="M54" s="2" t="s">
        <v>294</v>
      </c>
      <c r="N54" s="4" t="s">
        <v>149</v>
      </c>
      <c r="O54" s="2" t="s">
        <v>35</v>
      </c>
    </row>
    <row r="55" spans="1:15" ht="15.75" customHeight="1">
      <c r="A55" s="5" t="str">
        <f>HYPERLINK("https://www.fabsurplus.com/sdi_catalog/salesItemDetails.do?id=96615")</f>
        <v>https://www.fabsurplus.com/sdi_catalog/salesItemDetails.do?id=96615</v>
      </c>
      <c r="B55" s="5" t="s">
        <v>295</v>
      </c>
      <c r="C55" s="5" t="s">
        <v>296</v>
      </c>
      <c r="D55" s="5" t="s">
        <v>297</v>
      </c>
      <c r="E55" s="5"/>
      <c r="F55" s="5" t="s">
        <v>298</v>
      </c>
      <c r="G55" s="5" t="s">
        <v>19</v>
      </c>
      <c r="H55" s="5" t="s">
        <v>299</v>
      </c>
      <c r="I55" s="5" t="s">
        <v>21</v>
      </c>
      <c r="J55" s="6">
        <v>40664</v>
      </c>
      <c r="K55" s="5" t="s">
        <v>22</v>
      </c>
      <c r="L55" s="5" t="s">
        <v>23</v>
      </c>
      <c r="M55" s="5" t="s">
        <v>95</v>
      </c>
      <c r="N55" s="7" t="s">
        <v>300</v>
      </c>
      <c r="O55" s="5" t="s">
        <v>35</v>
      </c>
    </row>
    <row r="56" spans="1:15" ht="15.75" customHeight="1">
      <c r="A56" s="2" t="str">
        <f>HYPERLINK("https://www.fabsurplus.com/sdi_catalog/salesItemDetails.do?id=96639")</f>
        <v>https://www.fabsurplus.com/sdi_catalog/salesItemDetails.do?id=96639</v>
      </c>
      <c r="B56" s="2" t="s">
        <v>301</v>
      </c>
      <c r="C56" s="2" t="s">
        <v>296</v>
      </c>
      <c r="D56" s="2" t="s">
        <v>297</v>
      </c>
      <c r="E56" s="2"/>
      <c r="F56" s="2" t="s">
        <v>302</v>
      </c>
      <c r="G56" s="2" t="s">
        <v>19</v>
      </c>
      <c r="H56" s="2" t="s">
        <v>299</v>
      </c>
      <c r="I56" s="2" t="s">
        <v>21</v>
      </c>
      <c r="J56" s="3">
        <v>40664</v>
      </c>
      <c r="K56" s="2" t="s">
        <v>22</v>
      </c>
      <c r="L56" s="2" t="s">
        <v>23</v>
      </c>
      <c r="M56" s="2" t="s">
        <v>95</v>
      </c>
      <c r="N56" s="4" t="s">
        <v>303</v>
      </c>
      <c r="O56" s="2" t="s">
        <v>35</v>
      </c>
    </row>
    <row r="57" spans="1:15" ht="15.75" customHeight="1">
      <c r="A57" s="5" t="str">
        <f>HYPERLINK("https://www.fabsurplus.com/sdi_catalog/salesItemDetails.do?id=96616")</f>
        <v>https://www.fabsurplus.com/sdi_catalog/salesItemDetails.do?id=96616</v>
      </c>
      <c r="B57" s="5" t="s">
        <v>304</v>
      </c>
      <c r="C57" s="5" t="s">
        <v>305</v>
      </c>
      <c r="D57" s="5" t="s">
        <v>306</v>
      </c>
      <c r="E57" s="5" t="s">
        <v>307</v>
      </c>
      <c r="F57" s="5" t="s">
        <v>308</v>
      </c>
      <c r="G57" s="5" t="s">
        <v>19</v>
      </c>
      <c r="H57" s="5" t="s">
        <v>309</v>
      </c>
      <c r="I57" s="5" t="s">
        <v>21</v>
      </c>
      <c r="J57" s="6">
        <v>40695</v>
      </c>
      <c r="K57" s="5" t="s">
        <v>22</v>
      </c>
      <c r="L57" s="5" t="s">
        <v>23</v>
      </c>
      <c r="M57" s="5" t="s">
        <v>124</v>
      </c>
      <c r="N57" s="7" t="s">
        <v>310</v>
      </c>
      <c r="O57" s="5" t="s">
        <v>35</v>
      </c>
    </row>
    <row r="58" spans="1:15" ht="15.75" customHeight="1">
      <c r="A58" s="2" t="str">
        <f>HYPERLINK("https://www.fabsurplus.com/sdi_catalog/salesItemDetails.do?id=96618")</f>
        <v>https://www.fabsurplus.com/sdi_catalog/salesItemDetails.do?id=96618</v>
      </c>
      <c r="B58" s="2" t="s">
        <v>311</v>
      </c>
      <c r="C58" s="2" t="s">
        <v>312</v>
      </c>
      <c r="D58" s="2" t="s">
        <v>313</v>
      </c>
      <c r="E58" s="2" t="s">
        <v>314</v>
      </c>
      <c r="F58" s="2" t="s">
        <v>315</v>
      </c>
      <c r="G58" s="2" t="s">
        <v>19</v>
      </c>
      <c r="H58" s="2" t="s">
        <v>316</v>
      </c>
      <c r="I58" s="2" t="s">
        <v>81</v>
      </c>
      <c r="J58" s="3">
        <v>40452</v>
      </c>
      <c r="K58" s="2" t="s">
        <v>22</v>
      </c>
      <c r="L58" s="2" t="s">
        <v>23</v>
      </c>
      <c r="M58" s="2" t="s">
        <v>75</v>
      </c>
      <c r="N58" s="4" t="s">
        <v>317</v>
      </c>
      <c r="O58" s="2" t="s">
        <v>35</v>
      </c>
    </row>
    <row r="59" spans="1:15" ht="15.75" customHeight="1">
      <c r="A59" s="5" t="str">
        <f>HYPERLINK("https://www.fabsurplus.com/sdi_catalog/salesItemDetails.do?id=96619")</f>
        <v>https://www.fabsurplus.com/sdi_catalog/salesItemDetails.do?id=96619</v>
      </c>
      <c r="B59" s="5" t="s">
        <v>318</v>
      </c>
      <c r="C59" s="5" t="s">
        <v>319</v>
      </c>
      <c r="D59" s="5" t="s">
        <v>320</v>
      </c>
      <c r="E59" s="5"/>
      <c r="F59" s="5" t="s">
        <v>321</v>
      </c>
      <c r="G59" s="5" t="s">
        <v>19</v>
      </c>
      <c r="H59" s="5" t="s">
        <v>322</v>
      </c>
      <c r="I59" s="5" t="s">
        <v>21</v>
      </c>
      <c r="J59" s="6">
        <v>40695</v>
      </c>
      <c r="K59" s="5" t="s">
        <v>22</v>
      </c>
      <c r="L59" s="5" t="s">
        <v>23</v>
      </c>
      <c r="M59" s="5" t="s">
        <v>210</v>
      </c>
      <c r="N59" s="7" t="s">
        <v>323</v>
      </c>
      <c r="O59" s="5" t="s">
        <v>35</v>
      </c>
    </row>
    <row r="60" spans="1:15" ht="15.75" customHeight="1">
      <c r="A60" s="2" t="str">
        <f>HYPERLINK("https://www.fabsurplus.com/sdi_catalog/salesItemDetails.do?id=96620")</f>
        <v>https://www.fabsurplus.com/sdi_catalog/salesItemDetails.do?id=96620</v>
      </c>
      <c r="B60" s="2" t="s">
        <v>324</v>
      </c>
      <c r="C60" s="2" t="s">
        <v>319</v>
      </c>
      <c r="D60" s="2" t="s">
        <v>325</v>
      </c>
      <c r="E60" s="2"/>
      <c r="F60" s="2" t="s">
        <v>326</v>
      </c>
      <c r="G60" s="2" t="s">
        <v>19</v>
      </c>
      <c r="H60" s="2" t="s">
        <v>316</v>
      </c>
      <c r="I60" s="2" t="s">
        <v>21</v>
      </c>
      <c r="J60" s="3">
        <v>40695</v>
      </c>
      <c r="K60" s="2" t="s">
        <v>22</v>
      </c>
      <c r="L60" s="2" t="s">
        <v>23</v>
      </c>
      <c r="M60" s="2" t="s">
        <v>210</v>
      </c>
      <c r="N60" s="4" t="s">
        <v>327</v>
      </c>
      <c r="O60" s="2" t="s">
        <v>35</v>
      </c>
    </row>
    <row r="61" spans="1:15" ht="15.75" customHeight="1">
      <c r="A61" s="5" t="str">
        <f>HYPERLINK("https://www.fabsurplus.com/sdi_catalog/salesItemDetails.do?id=96621")</f>
        <v>https://www.fabsurplus.com/sdi_catalog/salesItemDetails.do?id=96621</v>
      </c>
      <c r="B61" s="5" t="s">
        <v>328</v>
      </c>
      <c r="C61" s="5" t="s">
        <v>329</v>
      </c>
      <c r="D61" s="5" t="s">
        <v>330</v>
      </c>
      <c r="E61" s="5" t="s">
        <v>331</v>
      </c>
      <c r="F61" s="5" t="s">
        <v>332</v>
      </c>
      <c r="G61" s="5" t="s">
        <v>19</v>
      </c>
      <c r="H61" s="5" t="s">
        <v>32</v>
      </c>
      <c r="I61" s="5" t="s">
        <v>81</v>
      </c>
      <c r="J61" s="6">
        <v>40695</v>
      </c>
      <c r="K61" s="5" t="s">
        <v>22</v>
      </c>
      <c r="L61" s="5" t="s">
        <v>23</v>
      </c>
      <c r="M61" s="5" t="s">
        <v>95</v>
      </c>
      <c r="N61" s="7" t="s">
        <v>333</v>
      </c>
      <c r="O61" s="5" t="s">
        <v>35</v>
      </c>
    </row>
    <row r="62" spans="1:15" ht="15.75" customHeight="1">
      <c r="A62" s="2" t="str">
        <f>HYPERLINK("https://www.fabsurplus.com/sdi_catalog/salesItemDetails.do?id=96623")</f>
        <v>https://www.fabsurplus.com/sdi_catalog/salesItemDetails.do?id=96623</v>
      </c>
      <c r="B62" s="2" t="s">
        <v>334</v>
      </c>
      <c r="C62" s="2" t="s">
        <v>329</v>
      </c>
      <c r="D62" s="2" t="s">
        <v>335</v>
      </c>
      <c r="E62" s="2" t="s">
        <v>336</v>
      </c>
      <c r="F62" s="2" t="s">
        <v>337</v>
      </c>
      <c r="G62" s="2" t="s">
        <v>19</v>
      </c>
      <c r="H62" s="2" t="s">
        <v>32</v>
      </c>
      <c r="I62" s="2" t="s">
        <v>21</v>
      </c>
      <c r="J62" s="3">
        <v>40452</v>
      </c>
      <c r="K62" s="2" t="s">
        <v>22</v>
      </c>
      <c r="L62" s="2" t="s">
        <v>23</v>
      </c>
      <c r="M62" s="2" t="s">
        <v>95</v>
      </c>
      <c r="N62" s="4" t="s">
        <v>338</v>
      </c>
      <c r="O62" s="2" t="s">
        <v>35</v>
      </c>
    </row>
    <row r="63" spans="1:15" ht="15.75" customHeight="1">
      <c r="A63" s="5" t="str">
        <f>HYPERLINK("https://www.fabsurplus.com/sdi_catalog/salesItemDetails.do?id=96625")</f>
        <v>https://www.fabsurplus.com/sdi_catalog/salesItemDetails.do?id=96625</v>
      </c>
      <c r="B63" s="5" t="s">
        <v>339</v>
      </c>
      <c r="C63" s="5" t="s">
        <v>329</v>
      </c>
      <c r="D63" s="5" t="s">
        <v>340</v>
      </c>
      <c r="E63" s="5" t="s">
        <v>341</v>
      </c>
      <c r="F63" s="5" t="s">
        <v>342</v>
      </c>
      <c r="G63" s="5" t="s">
        <v>19</v>
      </c>
      <c r="H63" s="5" t="s">
        <v>32</v>
      </c>
      <c r="I63" s="5" t="s">
        <v>21</v>
      </c>
      <c r="J63" s="6">
        <v>40452</v>
      </c>
      <c r="K63" s="5" t="s">
        <v>22</v>
      </c>
      <c r="L63" s="5" t="s">
        <v>23</v>
      </c>
      <c r="M63" s="5" t="s">
        <v>95</v>
      </c>
      <c r="N63" s="7" t="s">
        <v>343</v>
      </c>
      <c r="O63" s="5" t="s">
        <v>35</v>
      </c>
    </row>
    <row r="64" spans="1:15" ht="15.75" customHeight="1">
      <c r="A64" s="2" t="str">
        <f>HYPERLINK("https://www.fabsurplus.com/sdi_catalog/salesItemDetails.do?id=96630")</f>
        <v>https://www.fabsurplus.com/sdi_catalog/salesItemDetails.do?id=96630</v>
      </c>
      <c r="B64" s="2" t="s">
        <v>344</v>
      </c>
      <c r="C64" s="2" t="s">
        <v>345</v>
      </c>
      <c r="D64" s="2" t="s">
        <v>346</v>
      </c>
      <c r="E64" s="2" t="s">
        <v>347</v>
      </c>
      <c r="F64" s="2" t="s">
        <v>348</v>
      </c>
      <c r="G64" s="2" t="s">
        <v>19</v>
      </c>
      <c r="H64" s="2" t="s">
        <v>155</v>
      </c>
      <c r="I64" s="2" t="s">
        <v>21</v>
      </c>
      <c r="J64" s="3">
        <v>40909</v>
      </c>
      <c r="K64" s="2" t="s">
        <v>22</v>
      </c>
      <c r="L64" s="2" t="s">
        <v>23</v>
      </c>
      <c r="M64" s="2" t="s">
        <v>62</v>
      </c>
      <c r="N64" s="4" t="s">
        <v>349</v>
      </c>
      <c r="O64" s="2" t="s">
        <v>35</v>
      </c>
    </row>
  </sheetData>
  <pageMargins left="0.74791666666666701" right="0.74791666666666701" top="0.98402777777777795" bottom="0.98402777777777795"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Salesitem 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Antonio Negrini</cp:lastModifiedBy>
  <cp:revision>3</cp:revision>
  <dcterms:modified xsi:type="dcterms:W3CDTF">2020-11-04T09:40:07Z</dcterms:modified>
  <dc:language>en-US</dc:language>
</cp:coreProperties>
</file>