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alesitem export"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<sst xmlns="http://schemas.openxmlformats.org/spreadsheetml/2006/main" count="434" uniqueCount="216">
  <si>
    <t xml:space="preserve">URL</t>
  </si>
  <si>
    <t xml:space="preserve">Lot No.</t>
  </si>
  <si>
    <t xml:space="preserve">Manufacturer</t>
  </si>
  <si>
    <t xml:space="preserve">Model</t>
  </si>
  <si>
    <t xml:space="preserve">Serialnumber</t>
  </si>
  <si>
    <t xml:space="preserve">Description</t>
  </si>
  <si>
    <t xml:space="preserve">Qty</t>
  </si>
  <si>
    <t xml:space="preserve">Version</t>
  </si>
  <si>
    <t xml:space="preserve">Vintage</t>
  </si>
  <si>
    <t xml:space="preserve">Sales conditions</t>
  </si>
  <si>
    <t xml:space="preserve">Minimum Bid</t>
  </si>
  <si>
    <t xml:space="preserve">Comments</t>
  </si>
  <si>
    <t xml:space="preserve">Location</t>
  </si>
  <si>
    <t xml:space="preserve">54859</t>
  </si>
  <si>
    <t xml:space="preserve">35 Mwp</t>
  </si>
  <si>
    <t xml:space="preserve">Baccini</t>
  </si>
  <si>
    <t xml:space="preserve">9.0044.0650.030 and 900140650010</t>
  </si>
  <si>
    <t xml:space="preserve">Solar Cell Print line for Mono or Poly Crystalline Solar Cells</t>
  </si>
  <si>
    <t xml:space="preserve">1</t>
  </si>
  <si>
    <t xml:space="preserve">156 mm</t>
  </si>
  <si>
    <t xml:space="preserve">as is where is</t>
  </si>
  <si>
    <t xml:space="preserve">$350,000 USD</t>
  </si>
  <si>
    <t xml:space="preserve">De-installed and warehoused in March 2012.
Location: Port Klang, Malaysia.
Front end of line (Printers and dryers, chip and crack camera) s/n: 
900140650010
***********************************************************************************************
Purchased from Q-Cells.
Fully Automated Line Polycrystalline Solar Cells
16% plus efficiency cells
Equipment includes the following:- 
1 x Redmann loader-cassette to conveyor
1 x Conveyor
1 x Chip and crack camera
1 x Baccini Printer 1
1 x Baccini Dryer 1
1 x Baccini Printer 2
1 x Baccini Dryer 2
1 x Baccini printer 3
1 x Centrotherm dryer
1 x Centrotherm fast firing furnace
1 x Centrotherm cooler
1 x Centrotherm output table
1 x Innolas laser
1 x Baccini unloader to stack
1 x Baccini color sorter with flipper
1 x Baccini electrical tester
1 x Baccini sorter 1
1 x Baccini sorter 2
Here is the capacity calculation:-
1200 X 4watt cells = 4,800 watts (these are LDK 4 watt Solar wafers)
4,800 watts X 24 Hr = 115,200
115,200 X 7 days = 806,400 Watts
806,400 X 52 Wks. = 41,932,800 watts
41,932,800 X .8 production = 33,546,240 Watts
The tools have been de-installed and are presently stored in a climate 
controlled environment.
The tools are not crated so you may do a visual inspection if desired.
There are some video showing the line on youtube.
Here are links to the videos:-
http://www.youtube.com/watch?v=jefuJsxBGDY&amp;feature=g-upl&amp;context=G2c01117AUAAAAAAAAAA
&lt;http://www.youtube.com/watch?v=jefuJsxBGDY&amp;feature=g-upl&amp;context=G2c01117AUAAAAAAAAAA&gt;
http://www.youtube.com/watch?v=I7wetRMVri4&amp;feature=g-upl&amp;context=G2f7c1cdAUAAAAAAABAA
&lt;http://www.youtube.com/watch?v=I7wetRMVri4&amp;feature=g-upl&amp;context=G2f7c1cdAUAAAAAAABAA&gt;
http://www.youtube.com/watch?v=IEeEiiciwWE&amp;feature=g-upl&amp;context=G2c347c2AUAAAAAAACAA
&lt;http://www.youtube.com/watch?v=IEeEiiciwWE&amp;feature=g-upl&amp;context=G2c347c2AUAAAAAAACAA&gt;
http://www.youtube.com/watch?v=MDYs7vuNYiM&amp;feature=g-upl&amp;context=G23bfb3fAUAAAAAAADAA
&lt;http://www.youtube.com/watch?v=MDYs7vuNYiM&amp;feature=g-upl&amp;context=G23bfb3fAUAAAAAAADAA&gt;
http://www.youtube.com/watch?v=Ym5vzDv6EzU&amp;feature=g-upl&amp;context=G2e79487AUAAAAAAAEAA
&lt;http://www.youtube.com/watch?v=Ym5vzDv6EzU&amp;feature=g-upl&amp;context=G2e79487AUAAAAAAAEAA&gt;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Front end of line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
Back end of line s/n: 9.0044.0650.030
********************************************
Back end of line (Cell testers and sorters) description:-
BACCINI Tester 1, with 2x manual load /
buffer stations, (2) product quality control
cameras for sunny and back sides and cell
flip device.
BACCINI Tester 2, fitted with
measurement pin chuck;
BERGER Pulsed Solar Simulator
Typ: PSS10-HS
S/N: 1024
230 V, 50 Hz, 3000 W, 16 A
CE-marked
Deinstalled, in Singapore, crated in warehouse
 Inspection by appointment only
Baccini
Solar Cell test line
Commissioned: Oct 2004
Built: Jun 2006
s/n: 9.0044.0650.030
Electrical Drawing number: 7.1936.10.00.000
Pneumatic drawing number: 7.1936.11.00.000
Electrical supply rating: 3 phase 400V 50 Hz
1ST MODULE:Unloader from furnace table
2ND MODULE:Color tester item 17
dimensions: 350 cm x 112 cm x 215 cm weight 2000 kg
Camera module manufacturer: GP Solar
Type: B00000542
Model: Cell Class RD Vision
CE Marked
Number of camera modules:2
Module 1
Camera 1 type: Hitachi with 25 mm lens 1:1.4Pentax Cosmicar
Camera 2 type: Tamron SP DI 1.28 MACRO #55
Camera 3 type: Hitachi with 25 mm lens 1:1.4 Pentax Cosmicar
Module 2
Camera 1 type: Hitachi with 25 mm lens 1:1.4Pentax Cosmicar
Camera 2 type: Tamron SP DI 1.28 MACRO #55
Camera 3 type: Hitachi with 25 mm lens 1:1.4 Pentax Cosmicar
3RD Module: Electrical tester
Dimensions: 115 cm x 260 cm x 210 cm (h) , weight 700 kg
CE marked
All manuals and software disks included</t>
  </si>
  <si>
    <t xml:space="preserve">Port Klang, malaysia</t>
  </si>
  <si>
    <t xml:space="preserve">98785</t>
  </si>
  <si>
    <t xml:space="preserve">60 MWp</t>
  </si>
  <si>
    <t xml:space="preserve">900851550090</t>
  </si>
  <si>
    <t xml:space="preserve">156 MM</t>
  </si>
  <si>
    <t xml:space="preserve">$120,000 USD</t>
  </si>
  <si>
    <t xml:space="preserve">De-intalled, warehoused, can be inspected by appointment.
Equipment List
Ref. Id
Manufacturer
Model
Description
Vintage
01.06.2008
98707
Alcatel
ADS 602H
Dry Pump
01.06.2008
98708
Baccini
Furnace 1
Drying Furnace
01.06.2008
98709
Baccini
Furnace 2
Drying Furnace
01.06.2008
98710
Baccini
Test 1
Solar Cell Inspection
01.06.2008
98711
Baccini
Test 2
Icos Solar Cell Inspection
01.06.2008
98712
Baccini
Test 3
Automatic Cell Sorter
01.06.2008
98713
Baccini
Wafer Boats
Spares
01.06.2008
01.06.2008
98715
Baccini
Printer 1
Screen Printer
01.06.2008
98716
Baccini
Printer 2
Screen Printer
01.06.2008
98717
Baccini
Printer 3
Screen Printer
01.06.2008
98718
Berger
PSS10
Pulsed Solar Simulator
01.06.2008
98719
Braun
FWC 30/CW-LT
Chiller
01.06.2008
98720
Centrotherm
DO-FF-8600-300
Fast Firing Furnace
01.06.2008
98721
Centrotherm
E 2000 HT 300-4
Diffusion Furnace
01.06.2008
98722
Centrotherm
E 2000 HT 320-4
Diffusion Furnace
01.06.2008
98723
Centrotherm
Gas Box
Auto Refill System
01.06.2008
98724
Centrotherm
Loader
Furnace Loader
01.06.2008
98725
Centrotherm
Loader
Furnace Loader
01.06.2008
98726
Jonas &amp; Redman
SDB
Automated Loader for Baccini Printing Line
01.06.2008
98727
Jonas &amp; Redman
WHD (Wafer Handling Diffusion)
Automated Loader for Centrotherm E2000 Furnace
01.06.2008
98728
Jonas &amp; Redman
WHP (Wafer Handling Plasm)
Automated Loader for Anti Reflection Coating System
01.06.2008
98729
Keller
VARIO-T-10-SC8-B30_HD
Scrubber
01.06.2010
98730
LOTUS
Spray Cleaner
WET Clean
01.11.2007
98731
Rofin
PowerLine D-100 (RSM, Sx)
Fiber Laser
01.03.2008
  	 </t>
  </si>
  <si>
    <t xml:space="preserve">Treviso, Italy</t>
  </si>
  <si>
    <t xml:space="preserve">98706</t>
  </si>
  <si>
    <t xml:space="preserve">Alcatel</t>
  </si>
  <si>
    <t xml:space="preserve">ADS 602H</t>
  </si>
  <si>
    <t xml:space="preserve">AP2503895</t>
  </si>
  <si>
    <t xml:space="preserve">Dry Pump</t>
  </si>
  <si>
    <t xml:space="preserve">Pump</t>
  </si>
  <si>
    <t xml:space="preserve">$2,000 USD</t>
  </si>
  <si>
    <t xml:space="preserve">Dimensions (WxHxD): 57x95x53</t>
  </si>
  <si>
    <t xml:space="preserve">77017</t>
  </si>
  <si>
    <t xml:space="preserve">Cell electrical tester</t>
  </si>
  <si>
    <t xml:space="preserve"> 9.0044.0650.030</t>
  </si>
  <si>
    <t xml:space="preserve">Electrical Cell tester</t>
  </si>
  <si>
    <t xml:space="preserve">$40,000 USD</t>
  </si>
  <si>
    <t xml:space="preserve">THIS MODULE: Electrical tester.
Operational prior to de-installation
In-line with Baccini Solar Cell Line 156mm Solar Cell line Single Lane 
process
Inspection by appointment.
Currently stored in Singapore.
See photos for details.
Dimensions: 115 cm x 260 cm x 210 cm (h) , weight 700 kg
CE marked
All manuals and software disks included
serial number: 9.0044.0650.030
Location: Port Klang, Malaysia
OVERALL INTEGRATED SOLAR CELL TEST LINE INFORMATION (ALSO AVAILABLE FOR 
SALE):
Baccini
Solar Cell test line
Commissioned: Oct 2004
Built: Jun 2006
s/n: 9.0044.0650.030
Electrical Drawing number: 7.1936.10.00.000
Pneumatic drawing number: 7.1936.11.00.000
Electrical supply rating: 3 phase 400V 50 Hz
BACCINI Tester 1, with 2x manual load /
buffer stations, (2) product quality control
cameras for sunny and back sides and cell
flip device.
BACCINI Tester 2, fitted with
measurement pin chuck;
BERGER Pulsed Solar Simulator
Typ: PSS10-HS
S/N: 1024
1ST MODULE:Unloader from furnace table
2ND MODULE:Color tester item 17
dimensions: 350 cm x 112 cm x 215 cm weight 2000 kg
Camera module manufacturer: GP Solar
Type: B00000542
Model: Cell Class RD Vision
CE Marked
Number of camera modules:2
Module 1
Camera 1 type: Hitachi with 25 mm lens 1:1.4Pentax Cosmicar
Camera 2 type: Tamron SP DI 1.28 MACRO #55
Camera 3 type: Hitachi with 25 mm lens 1:1.4 Pentax Cosmicar
Module 2
Camera 1 type: Hitachi with 25 mm lens 1:1.4Pentax Cosmicar
Camera 2 type: Tamron SP DI 1.28 MACRO #55
Camera 3 type: Hitachi with 25 mm lens 1:1.4 Pentax Cosmicar
3RD Module: Electrical tester
Dimensions: 115 cm x 260 cm x 210 cm (h) , weight 700 kg
CE marked
4th Module: Sorter 1
5th Module: Sorter 2</t>
  </si>
  <si>
    <t xml:space="preserve">Port Klang Malaysia</t>
  </si>
  <si>
    <t xml:space="preserve">77013</t>
  </si>
  <si>
    <t xml:space="preserve">CHIP AND CRACK CAMERA</t>
  </si>
  <si>
    <t xml:space="preserve">9.0044.0650.030 	</t>
  </si>
  <si>
    <t xml:space="preserve">Chip and Crack camera</t>
  </si>
  <si>
    <t xml:space="preserve">Chip and Crack Camera for incoming wafer inspection at the front end of the 
line before the printing step .
Operational prior to de-installation
In-line with Baccini Solar Cell Line 156mm Solar Cell line Single Lane 
process
Inspection by appointment.
Currently stored in Port Klang, Malaysia.
See photos for details.
Dimensions: 150 cm x 237 cm x 200 cm (h) , weight 500 kg
CE marked
Camera type: Dalsa
Lens: El Nikkor AF 50 MM 1:1.8
Computer: Univision PI-LSYS-00L
All manuals and software disks included
S/N: 9.0044.0650.030</t>
  </si>
  <si>
    <t xml:space="preserve">77021</t>
  </si>
  <si>
    <t xml:space="preserve">Dryer 1</t>
  </si>
  <si>
    <t xml:space="preserve">900140650010</t>
  </si>
  <si>
    <t xml:space="preserve">$30,000 USD</t>
  </si>
  <si>
    <t xml:space="preserve">De-installed and warehoused in March 2012.
BACCINI DRYER 1
CURRENTLY IN STORAGE IN PORT KLANG, MALAYSIA.
DIMENSIONS (IN STORAGE): 130 CM X 250 CM X 220 CM (H), WEIGHT 1500 KG
Front end of line (Printers and dryers, chip and crack camera) s/n: 
900140650010
***********************************************************************************************
Purchased from Q-Cells.
Fully Automated Line Polycrystalline Solar Cells
16% plus efficiency cells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Front end of line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
</t>
  </si>
  <si>
    <t xml:space="preserve">77022</t>
  </si>
  <si>
    <t xml:space="preserve">Dryer 2</t>
  </si>
  <si>
    <t xml:space="preserve">De-installed and warehoused in March 2012.
BACCINI DRYER 2
CURRENTLY IN STORAGE IN PORT KLANG, MALAYSIA.
DIMENSIONS (IN STORAGE): 131 CM X 250 CM X 222 CM (H), WEIGHT 1500 KG
Front end of line (Printers and dryers, chip and crack camera) s/n: 
900140650010
***********************************************************************************************
Purchased from Q-Cells.
Fully Automated Line Polycrystalline Solar Cells
16% plus efficiency cells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Front end of line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
</t>
  </si>
  <si>
    <t xml:space="preserve">98708</t>
  </si>
  <si>
    <t xml:space="preserve">Furnace 1</t>
  </si>
  <si>
    <t xml:space="preserve">Drying Furnace</t>
  </si>
  <si>
    <t xml:space="preserve">$20,000 USD</t>
  </si>
  <si>
    <t xml:space="preserve">Dimensions (WxHxD): 130x185x255</t>
  </si>
  <si>
    <t xml:space="preserve">98709</t>
  </si>
  <si>
    <t xml:space="preserve">Furnace 2</t>
  </si>
  <si>
    <t xml:space="preserve">100888</t>
  </si>
  <si>
    <t xml:space="preserve">Furnace 3</t>
  </si>
  <si>
    <t xml:space="preserve">77009</t>
  </si>
  <si>
    <t xml:space="preserve">Screen Printer 2</t>
  </si>
  <si>
    <t xml:space="preserve">screen printer</t>
  </si>
  <si>
    <t xml:space="preserve">Location: The warehouse, Port Klang, Malaysia.
Integrated printers and dryers for the production of 156 mm square solar 
cells.
The integrated dryers and printers are fed via a Jonas and Redmann loader.
The J and R loader actually loads onto a Chip and Crack detection system, 
which then feeds into the first printer.
3 printers
2 Dryers
Soft Line.
Loaders: Printer 1 Dryer 1 Printer 2 Dryer 2 Printer 3
Operational prior to de-installation
In-line with Baccini Solar Cell Line 156mm
Single Lane process.
S/N 900140650010
LAYOUT 7.1703.00.00.000
WEIGHT AND DIMENSIONS: 155 cm x 285 cm x 230 cm (h) , weight 1000 kg
Attached also is the layout of the complete line.
The loader for the line is manufactured by Jonas and Redmann.
The 3rd printer unloaded directly onto the input table of the Centrotherm 
Fast Firing Furnace, which was the next element in the line.
The printers and dryers were re-furbished, re-located and re-installed by 
Applied Baccini in 2011.
Attached is the install report.
Following re-installation, only a very small quantity of pilot production 
was run.
The line was de-installed in february 2012.
The line has been dis-assembled and cleaned.
It is now in storage in Port Klang, Malaysia.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t>
  </si>
  <si>
    <t xml:space="preserve">77010</t>
  </si>
  <si>
    <t xml:space="preserve">Screen Printer 3</t>
  </si>
  <si>
    <t xml:space="preserve">Integrated printers and dryers for the production of 156 mm square solar 
cells.
The integrated dryers and printers are fed via a Jonas and Redmann loader.
The J and R loader actually loads onto a Chip and Crack detection system, 
which then feeds into the first printer.
3 printers
2 Dryers
Soft Line.
Loaders: Printer 1 Dryer 1 Printer 2 Dryer 2 Printer 3
Operational prior to de-installation
In-line with Baccini Solar Cell Line 156mm
Single Lane process.
S/N 900140650010
LAYOUT 7.1703.00.00.000
CE Marked
WEIGHT AND DIMENSIONS: 145 cm x 195 cm x 223 cm (h) , weight 1000 kg
Attached also is the layout of the complete line.
The loader for the line is manufactured by Jonas and Redmann.
The 3rd printer unloaded directly onto the input table of the Centrotherm 
Fast Firing Furnace, which was the next element in the line.
The printers and dryers were re-furbished, re-located and re-installed by 
Applied Baccini in 2011.
Attached is the install report.
Following re-installation, only a very small quantity of pilot production 
was run.
The line was de-installed in february 2012.
The line has been dis-assembled and cleaned.
It is now in storage in Port Klang.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t>
  </si>
  <si>
    <t xml:space="preserve">98710</t>
  </si>
  <si>
    <t xml:space="preserve">Test 1</t>
  </si>
  <si>
    <t xml:space="preserve">Solar Cell Inspection</t>
  </si>
  <si>
    <t xml:space="preserve">$10,000 USD</t>
  </si>
  <si>
    <t xml:space="preserve">Dimensions (WxHxD): 86x190x146</t>
  </si>
  <si>
    <t xml:space="preserve">98711</t>
  </si>
  <si>
    <t xml:space="preserve">Test 2</t>
  </si>
  <si>
    <t xml:space="preserve">Icos Solar Cell Inspection</t>
  </si>
  <si>
    <t xml:space="preserve">Dimensions (WxHxD): 180x190x87</t>
  </si>
  <si>
    <t xml:space="preserve">98712</t>
  </si>
  <si>
    <t xml:space="preserve">Test 3 </t>
  </si>
  <si>
    <t xml:space="preserve">Automatic Cell Sorter</t>
  </si>
  <si>
    <t xml:space="preserve">Dimensions (WxHxD): 190x190x160</t>
  </si>
  <si>
    <t xml:space="preserve">98713</t>
  </si>
  <si>
    <t xml:space="preserve">Wafer Boats</t>
  </si>
  <si>
    <t xml:space="preserve">Spares</t>
  </si>
  <si>
    <t xml:space="preserve">Solar</t>
  </si>
  <si>
    <t xml:space="preserve">$500 USD</t>
  </si>
  <si>
    <t xml:space="preserve">98715</t>
  </si>
  <si>
    <t xml:space="preserve">Baccini </t>
  </si>
  <si>
    <t xml:space="preserve">Printer 1</t>
  </si>
  <si>
    <t xml:space="preserve">Screen Printer</t>
  </si>
  <si>
    <t xml:space="preserve">Dimensions (WxHxD): 180x182x130</t>
  </si>
  <si>
    <t xml:space="preserve">98716</t>
  </si>
  <si>
    <t xml:space="preserve">Printer 2</t>
  </si>
  <si>
    <t xml:space="preserve">98717</t>
  </si>
  <si>
    <t xml:space="preserve">Printer 3</t>
  </si>
  <si>
    <t xml:space="preserve">98718</t>
  </si>
  <si>
    <t xml:space="preserve">Berger</t>
  </si>
  <si>
    <t xml:space="preserve">PSS10</t>
  </si>
  <si>
    <t xml:space="preserve">1266</t>
  </si>
  <si>
    <t xml:space="preserve">Pulsed Solar Simulator</t>
  </si>
  <si>
    <t xml:space="preserve">$3,000 USD</t>
  </si>
  <si>
    <t xml:space="preserve">ONLY THE PARTS SHOWN IN THE PHOTOS ARE INCLUDED. Dimensions (WxHxD): 57x95x53</t>
  </si>
  <si>
    <t xml:space="preserve">98719</t>
  </si>
  <si>
    <t xml:space="preserve">Braun </t>
  </si>
  <si>
    <t xml:space="preserve">FWC 30/CW-LT</t>
  </si>
  <si>
    <t xml:space="preserve">13016</t>
  </si>
  <si>
    <t xml:space="preserve">Chiller</t>
  </si>
  <si>
    <t xml:space="preserve">$1,000 USD</t>
  </si>
  <si>
    <t xml:space="preserve">Dimensions (WxHxD): 55x127x100</t>
  </si>
  <si>
    <t xml:space="preserve">56144</t>
  </si>
  <si>
    <t xml:space="preserve">Centrotherm</t>
  </si>
  <si>
    <t xml:space="preserve">Centronic E2000</t>
  </si>
  <si>
    <t xml:space="preserve">1_33596.11 </t>
  </si>
  <si>
    <t xml:space="preserve">Horizontal diffusion furnace for POCl3 doping</t>
  </si>
  <si>
    <t xml:space="preserve">$80,000 USD</t>
  </si>
  <si>
    <t xml:space="preserve">Located in Port Klang, Malaysia in a storage warehouse.
Centrotherm Diffusion Furnace for POCl3 process
Model: Centronic E2000
Operational prior to de-installation
156mm Solar Cell line
4 tubes
Schumacher bubblers
Inspection by appointment only.
Electronic Manuals included (German language)
See attached photos for storage conditions.
Includes quartz tubes.
Was used with a Jonas and Redmann autoloader, which is also available for 
purchase.
(See
&lt;http://www.fabsurplus.com/sdi_catalog/salesItemDetails.do?id=56310&gt;
)
Serial number: 1_33596.11
See also the following link to the OEM page regarding this item:-
&lt;http://www.centrotherm-pv.com/technologies-solutions/semiconductor/production-equipment/ce2000.html&gt;
The centrotherm diffusion furnace offers the best available phospho­rus 
diffusion and allows a solid realization of high emitter resistivity. The 
design supports the multiple process capability needs for the manufacturing 
of crystalline solar cells with maximum capacity and excellent process 
performance. The unique advantages of the batch-type system are the high 
flexibility towards varying production load and process sequence as well as 
the continued operation in case of tube maintenance or shut-down. Various 
configurations regarding process capability, capacity and automation level 
are available. Diffusion on both wafer sides (extended gettering effect of 
phosphorus improves material quality) Short cycle time and high 
availability due to redundancy
Highest cleanness (gas phase diffusion without residues)
System configuration adjustable to production capacity (number of tubes, 
optional back-to-back loading)
Fully automated boat handling guarantees maximized tube utilization
Modular design allows easy installation and start-up
4 independently operated stacked quartz tube reactor chambers
No thermal interference between different tubes due to advanced water 
cooling system
Optionally available for low pressure processes
Minimized facility heat load reduces cost of ownership
Processes Diffusion (POCl3, BBr3) Annealing Wet and dry oxidation 
(optional: DCE, HCl)
I have taken a couple of videos of the furnace and put them on you-tube. 
They are here:-
http://www.youtube.com/watch?v=Ym5vzDv6EzU&amp;feature=g-upl&amp;context=G2e79487AUAAAAAAAEAA
&lt;http://www.youtube.com/watch?v=Ym5vzDv6EzU&amp;feature=g-upl&amp;context=G2e79487AUAAAAAAAEAA&gt;
http://www.youtube.com/watch?v=MDYs7vuNYiM&amp;feature=g-upl&amp;context=G23bfb3fAUAAAAAAADAA
&lt;http://www.youtube.com/watch?v=MDYs7vuNYiM&amp;feature=g-upl&amp;context=G23bfb3fAUAAAAAAADAA&gt;</t>
  </si>
  <si>
    <t xml:space="preserve">56140</t>
  </si>
  <si>
    <t xml:space="preserve">CentroTherm</t>
  </si>
  <si>
    <t xml:space="preserve">DO 12.000-200-FF-HTO-CAN-NT4.0</t>
  </si>
  <si>
    <t xml:space="preserve"> 1_30732.28</t>
  </si>
  <si>
    <t xml:space="preserve">Fast Firing Furnace with Dryer</t>
  </si>
  <si>
    <t xml:space="preserve">156mm</t>
  </si>
  <si>
    <t xml:space="preserve">$35,000 USD</t>
  </si>
  <si>
    <t xml:space="preserve">This item is included with the 35 MW Baccini line, ID 54859
Location: Port Klang, Malaysia
Solar Cell Fast Firing Furnace.
Operational prior to de-installation
In-line with Baccini Solar Cell Line
156mm cell size.
Single Lane process
Model: DO 12.000-200-FF-HTO-CAN-NT4.0
Projekt-Nr: 1_30732.28
Year of Manufacture: 2001
Weight/ Gewicht: 3500 kg
Leistung Pges: 110 KW
Strom Imax: 150 A
Spannung: 3/N 400/230V
Frequenz: 50 Hz
Dokumentation: 1_30732.28/00300011
The firing section includes an optimized infrared radiation setup with 
improved lifetime stability and advanced firing profile capabilities. High 
heat-up and
cool-down rates allow advanced process control and steep temperature 
gradients .
Swing doors with toughened safety glass allow for quick chamber
access.
User-friendly interface with touchscreen and hinged keyboard for text 
editing.
Detailed continuous process monitoring and control ensure highest output 
quality.
Short-wave infrared radiators for a stable process environment with 
permanent function monitoring.
Case water cooling and advanced thermal insulation for lowest facility heat 
footprint.
In-situ belt cleaning (brushes, optional: ultrasonic).
Exhaust handling (VOC-handling and electrostatic filter) integrated in 
dryer.
Optionally available without integrated dryer.
Processes
************
Firing of front side metallization.
Alloying of rear side contact.
Overcompensation of n+ layer and gettering of metallic impurities (Al-BSF 
formation).
Release of hydrogen from SiN-layer for passivation of silicon defects.
Drying of metallization paste.
Some videos of the furnace are here:-
http://www.youtube.com/watch?v=I7wetRMVri4&amp;feature=g-upl&amp;context=G2f7c1cdAUAAAAAAABAA
&lt;http://www.youtube.com/watch?v=I7wetRMVri4&amp;feature=g-upl&amp;context=G2f7c1cdAUAAAAAAABAA&gt;
http://www.youtube.com/watch?v=IEeEiiciwWE&amp;feature=g-upl&amp;context=G2c347c2AUAAAAAAACAA
&lt;http://www.youtube.com/watch?v=IEeEiiciwWE&amp;feature=g-upl&amp;context=G2c347c2AUAAAAAAACAA&gt;
DIMENSIONS OF THE SYSTEM FOR SHIPPING:-
</t>
  </si>
  <si>
    <t xml:space="preserve">98720</t>
  </si>
  <si>
    <t xml:space="preserve">DO-FF-8600-300</t>
  </si>
  <si>
    <t xml:space="preserve">Fast Firing Furnace</t>
  </si>
  <si>
    <t xml:space="preserve">Dimensions (WxHxD): 380x190x125 + 380x220x125</t>
  </si>
  <si>
    <t xml:space="preserve">98721</t>
  </si>
  <si>
    <t xml:space="preserve">E 2000 HT 300-4</t>
  </si>
  <si>
    <t xml:space="preserve">1-46433.11</t>
  </si>
  <si>
    <t xml:space="preserve">Diffusion Furnace</t>
  </si>
  <si>
    <t xml:space="preserve">Dimensions (WxHxD): 240x270x145
Quartzware is not included.</t>
  </si>
  <si>
    <t xml:space="preserve">98722</t>
  </si>
  <si>
    <t xml:space="preserve">E 2000 HT 320-4</t>
  </si>
  <si>
    <t xml:space="preserve">1-46434.18</t>
  </si>
  <si>
    <t xml:space="preserve">98723</t>
  </si>
  <si>
    <t xml:space="preserve">Gas Box</t>
  </si>
  <si>
    <t xml:space="preserve">Auto Refill System</t>
  </si>
  <si>
    <t xml:space="preserve">$5,000 USD</t>
  </si>
  <si>
    <t xml:space="preserve">Dimensions (WxHxD): 140x265x120</t>
  </si>
  <si>
    <t xml:space="preserve">98725</t>
  </si>
  <si>
    <t xml:space="preserve">Loader</t>
  </si>
  <si>
    <t xml:space="preserve">Furnace Loader</t>
  </si>
  <si>
    <t xml:space="preserve">$1000 USD</t>
  </si>
  <si>
    <t xml:space="preserve">Dimensions (WxHxD): 366x267x140
Quartz parts not included.</t>
  </si>
  <si>
    <t xml:space="preserve">56141</t>
  </si>
  <si>
    <t xml:space="preserve">Innolas</t>
  </si>
  <si>
    <t xml:space="preserve">ILS 700P</t>
  </si>
  <si>
    <t xml:space="preserve">P329</t>
  </si>
  <si>
    <t xml:space="preserve">Laser Edge Isolation</t>
  </si>
  <si>
    <t xml:space="preserve">$25,000 USD</t>
  </si>
  <si>
    <t xml:space="preserve">Innolas Laser
Currently in storage in Port Klang, Malaysia.
s/n P329
Operational prior to de-installation
In-line with Baccini Solar Cell Line 156mm Solar Cell line
Single Lane process
Description: Photovoltaic Industry Laser
Spesifications: for Processing of Monocrystalline and Polycrystalline 
Silicon Solar Cells Tool for Use in Photovoltaic Laser Applications
Examples for Processing Techniques:
Laser Edge Isolation
Laser Fired Contacts Micro via Hole Drilling
 SiN-Ablation/SiO2-Ablation
Downsizing
Surface Modification
Laser Scribing
Surface Restructuring
208V, 3 Ph, 50/60 Hz, CE
Crated, in warehouse, can be inspected by appointment
Weight and dimensions:-
item #30 Innolas main body 330 cm x 220 cm x 190 cm weight kg 2000
item #13 UI of innolas 68 cm x 60 cm x 265 cm weight  kg 20</t>
  </si>
  <si>
    <t xml:space="preserve">56310</t>
  </si>
  <si>
    <t xml:space="preserve">Jonas and Redmann</t>
  </si>
  <si>
    <t xml:space="preserve">Q2 WHD A</t>
  </si>
  <si>
    <t xml:space="preserve">40-020-11/1</t>
  </si>
  <si>
    <t xml:space="preserve">Loader for Centrotherm E2000 furnace</t>
  </si>
  <si>
    <t xml:space="preserve">156 mm and 125 mm</t>
  </si>
  <si>
    <t xml:space="preserve">MODEL: Q2 WHD A  
serial number 40-020-11/1
Automated Loader for Centrotherm E2000 horizontal POCl3 furnace for solar 
cell processing.
In warehouse, wrapped, inspection by appointment only
Additional photos are available upon request.
see photos for details of storage conditions.
see photos for specification details
will load the following cell sizes: 125 mm, 156 mm
Installed dimensions: 448 mm x 320 mm x 282 cm (h)
weight 1700 kg
packed dimensions: 270 cm x 225 cm x 240 cm (h).
Stored in Port Klang, Malaysia.</t>
  </si>
  <si>
    <t xml:space="preserve">98726</t>
  </si>
  <si>
    <t xml:space="preserve">SDB</t>
  </si>
  <si>
    <t xml:space="preserve">540390</t>
  </si>
  <si>
    <t xml:space="preserve">Automated Loader for Baccini Printing Line</t>
  </si>
  <si>
    <t xml:space="preserve">Dimensions (WxHxD): 180x225x185</t>
  </si>
  <si>
    <t xml:space="preserve">98727</t>
  </si>
  <si>
    <t xml:space="preserve">WHD (Wafer Handling Diffusion)</t>
  </si>
  <si>
    <t xml:space="preserve">540388</t>
  </si>
  <si>
    <t xml:space="preserve">Automated Loader for Centrotherm E2000 Furnace</t>
  </si>
  <si>
    <t xml:space="preserve">Dimensions (WxHxD): 455x250x242</t>
  </si>
  <si>
    <t xml:space="preserve">98728</t>
  </si>
  <si>
    <t xml:space="preserve">WHP (Wafer Handling Plasm)</t>
  </si>
  <si>
    <t xml:space="preserve">540389</t>
  </si>
  <si>
    <t xml:space="preserve">Automated Loader for Anti Reflection Coating System</t>
  </si>
  <si>
    <t xml:space="preserve">Dimensions (WxHxD): 340x250x150</t>
  </si>
  <si>
    <t xml:space="preserve">98729</t>
  </si>
  <si>
    <t xml:space="preserve">Keller</t>
  </si>
  <si>
    <t xml:space="preserve">VARIO-T-10-SC8-B30_HD</t>
  </si>
  <si>
    <t xml:space="preserve">958019</t>
  </si>
  <si>
    <t xml:space="preserve">Scrubber</t>
  </si>
  <si>
    <t xml:space="preserve">Dimensions (WxHxD): 85x240x120</t>
  </si>
  <si>
    <t xml:space="preserve">98730</t>
  </si>
  <si>
    <t xml:space="preserve">LOTUS</t>
  </si>
  <si>
    <t xml:space="preserve">Spray Cleaner</t>
  </si>
  <si>
    <t xml:space="preserve">07011901/5</t>
  </si>
  <si>
    <t xml:space="preserve">WET Clean</t>
  </si>
  <si>
    <t xml:space="preserve">Dimensions (WxHxD): 140x200x142</t>
  </si>
  <si>
    <t xml:space="preserve">57773</t>
  </si>
  <si>
    <t xml:space="preserve">Rena</t>
  </si>
  <si>
    <t xml:space="preserve">Etcher</t>
  </si>
  <si>
    <t xml:space="preserve">In-Line Etching System </t>
  </si>
  <si>
    <t xml:space="preserve">Machine number:050119/10582
De-installed, warehoused, located in San Antonio, TX.
The equipment is designed using the principle of cascade to minimize the 
DI-water consumption by using the overflow water in parts. Wafers are 
processed in this system to be rinsed, dried, etched, dried and 
automatically removed from this modern and precise RENA system. The machine 
consists of:-
a process bath including the input station
-two water rinse baths -an alkaline clean bath (KOH)
-an acidic clean bath (HF/HCl)
-an air dryer including the output station
-an electrical controller
-Base frame constructed of white Poly-Propylene
-Length 5336 mm
-Depth 1100 mm
-Height 2055 mm
This tool has been deinstalled, and currently located in our Boerne, TX 
Warehouse.
RENA
Machine Type:
Laboratory Etching System: Inline Etching Machine
2.4 Connection Data
2.4.1 Electrical Energy
Electrical operating voltage: 480V 3Ph+N+PE
Frequency: 60Hz
Control Voltage: 24V DC
Full power vurrent: 19 A
Add. suply-voltage: 110V/6A 60Hz 1PH+N+PE
2.4.2 Medias
DI-Water supply - cold
 - From Central Supply System
 - Connection: 32DN25, PP grey led to the back of the machine
 - Pressure: 4 bar
 - Temperature: 20 deg C
 - Max Flow: 0.7 Nm3/h
 - Aver Flow: 0.6 Nm3/h
 HF Supply
 - From central supply system into pump tank of the machine
 - Connection: 1/2" / 40DN32, PPgrey led to the back of the machine
 - Temperature: 20 deg C
 HNO3 supply
  - From central supply system into pump tank of the machine
  - Connection: 1/2" / 40DN32, PFA / PPgrey led to the back of the machine
  - Temperature: 20 deg C
  H2SO4 supply
  - From central supply system into pump tank of the machine
  - Connection: 1/2" / 40DN32, PFA /PPgrey led to the back of the machine
  - Temperature: 20 deg C
  2.4.3 Cooling water supply/return
  City water supply to Alkaline Clean (cooling water)
  - Connection: 20DN15, Pgrey led to the back of the machine
  - Temperature: 10 deg C
  - Max Flow: 0.6 Nm3/h
  City water return from Alkaline Clean (cooling water)
  - Connection: 20DN15, PPgrey led to the back of the machine
  - Temperature: &gt;10 deg C
  2.4.4 Chiller supply/return
  City water supply for chiller (Cooling water)
  - Connection: 1/2" PVC, fabric tube led to the back side of chiller
  - Temperature: 10 deg C
  - Max Flow: 0.3 NM3/h
  City Water return for chiller (Cooling water)
  - Connection: 1/2" PVC, fabric tube led to the back side of the chiller
  - Temperature: approx. 35 deg C
  - Max Flow: 0.3 Nm3/h
  2.4.5 CDA (Clean Dry Air)
  Clean dry air for air knife and air pipes
  - Connection: 25DN20, PPgrey led to the back of the machine
  - Pressure: 6 bar
  - Temperature: 20 deg C
  - Max Flow: 108 Nm3/h
  - Aver. Flow: 81 NM3/h
  Clean Dry Air for valves and diaphgarm pumps
  - Connection: 1/2" SS Swagelok led to the back of the machine
  - Pressure: 6 bar
  - Temperature: 20 deg C
  - Max Flow: 50 NM3/h
  2.4.6 Exhaust
  Lead Exhause acidic from process area (NOx)
  - Connection: 3x ~90mm, PP grey
                1x ~63mm, PP grey
                led to the top of the machine
  - Max Flow: 390 Nm3/h
  Lead Exhause caustic from alkaline area (KOH)
  - Connection: 1 x ~90mm, PP grey
  led to the top of the machine
  - Max Flow: 178 Nm3/h
  Lead Exhaust acidic from HF/HCI area
  - Connection: 1x ~90mm, PPgrey led to the top of the machine
  - Max Flow: 189 NM3/h
  2.4.7 Drain
  Drain Acidic
  - Connection: 2x 1/2" / 40DN32, PFA / PP grey
    1 X from process bach (HF/HNO3/H2SO4)
    1 X from acidic bath (HF/HCL)
    each led to the back side of the machine
Drain Alkaline
- Connection: 1/2" / 40DN32, PFA /PPgrey
              From alkaline bath (KOH)
              led to the back side of the machine
Drain Rinse Water
- Connection: 32DN25, PPgrey
              from process bath (HF/HNO3/H2SO4 bath; diluted)
              from acidic bath (HF/HCL; diluted)
              from alkaline bath (KOH; diluted)
              led to the back side of the machine
2.5 Wafers and roller transport
Designed for square silicon wafers with the following dimensions:
- 210 mm X 210 mm +/- 0,5mm
2 transport lanes
- Working direction from the left to the right from the operator's point of 
view
- Transport rollers transport the wafers
- Downholder rollers hold down the wafers to avoid buoying upwards
- Distance between 2 rollers: 48mm
- With a gap of 15 mm between two wafers in transport direction
- transport velocity adjustable between 0.2 and 1.5 m/min
- Nominal speed 0.8 m/min for isotexturing and 0.4 m/min for edge isolation
2.6 Main measurement and weight
Dimensions (W x D x H)
Machine:
- Approx. 4752 mm x 1100 mm x 1800 mm (2055 mm including electrical 
cabinet)
- overall length with input and output station approx. 5336 mm
- transport height: 1000 mm +/- 15 mm
- grab height: approx 1120 mm
Electrical cabinet: 800 mm x 800 mm x 210 mm
- Integrated in the machine
Chiller UC060Tw-H: 550 mm x 1100 mm x 1265 mm
Weight
Machine(empty): approx. 1200 kg
Chiller: approx 180 kg net
2.7 availability
According to Semi E10,92
Up Time: &gt;92%
MTBF: &gt; 700h
MTTR: &lt; 3 h
Telephone support:
Phone support &lt; 12h 365 d/a
Service on site &lt; 24h 365 d/a
Spare parts ex works &lt;24h 365 d/a
2.8 Noise Level
Noise emission on working place: max 70DB (A)</t>
  </si>
  <si>
    <t xml:space="preserve">Boerne, TX</t>
  </si>
  <si>
    <t xml:space="preserve">98731</t>
  </si>
  <si>
    <t xml:space="preserve">Rofin</t>
  </si>
  <si>
    <t xml:space="preserve">PowerLine D-100 (RSM, Sx)</t>
  </si>
  <si>
    <t xml:space="preserve">40140334</t>
  </si>
  <si>
    <t xml:space="preserve">Fiber Laser </t>
  </si>
  <si>
    <t xml:space="preserve">Dimensions (WxHxD): 60x112x80 + 135x182x220</t>
  </si>
  <si>
    <t xml:space="preserve">76973</t>
  </si>
  <si>
    <t xml:space="preserve">Roth &amp; Rau</t>
  </si>
  <si>
    <t xml:space="preserve">De-installed, on pallet, located in our Texas warehouse.
Was used with a R&amp;R Sina tool</t>
  </si>
  <si>
    <t xml:space="preserve">Temple, TX</t>
  </si>
  <si>
    <t xml:space="preserve">56813</t>
  </si>
  <si>
    <t xml:space="preserve">SiNA Plus</t>
  </si>
  <si>
    <t xml:space="preserve">PECVD - Deposition of Silicon Nitride</t>
  </si>
  <si>
    <t xml:space="preserve">156 mm SQUARE/125 MM</t>
  </si>
  <si>
    <t xml:space="preserve">$150,000 USD</t>
  </si>
  <si>
    <t xml:space="preserve">Currently Deinstalled and warehoused in Temple, TX, USA.
One (1) SINA, a modular in-line system manufactured by Roth and Rau for 
deposition of silicon nitride, or similar silicon based layer, on wafers 
(flat substrates) by a continuous PECVD process.
The former application was for anti-reflection coating for solar cells. The 
systems consists of 5 chambers, or modules, for load-lock; heating; 
deposition; cooling off; load-lock and includes carriers for wafers through 
the system. Technical Data:
Dimensions:
Frame (LXWXH) 6000 x 1800 x 1600
Installation Cabinets 2400 x 600 x 2000
Control Rack 800 x 600 x 2000
Weight: 8000KG
Electrical:
Power 160KW
Voltage 400V +/- 5%, 3 phase, 60 HZ
Voltage of Comp. 220V~, 24V~, 24V=
Pnuematics: Compressed air: 5-7 bar oil free
connections: Festo 10mm
Process Gas Distribution: Central connection of gas pipes: VCR4
Cooling Water: Pressure 4-6 bars
Outlet pressureless against atmosphere inlet temperature max 20*C
water flow max. 4000 l/h
connectors 1 1/4" pins
Exhaust Connector DN 63 ISO-K
In its standard version the system consists of five modules:
Chamber 1 - load lock chamber (load)
Chamber 2 - heating chamber
Chamber 3 - deposition chamber
Chamber 4 - cooling of chamber
Chamber 5 - load-lock chamber (unload)
All chambers are mounted on separate stainless steel racks
Additional details:
PECVD line Silicon Nitride-SIN 1: 41'L x 8.2'W x 6.9'H Approximate capacity 
of 1,200 156mm x 156mm wafers per hour each.
General Info:
    ·     Located in USA
    ·     Operational until taken out of service in 2012
Specifications:
    ·    Manufacturer: Roth &amp; Rau Model - SiNa Plus
    ·    Megawatt production: 30MW
    ·    Material: Poly Silicon (Multi Crystalline Silicon)
    ·    Process: Ammonia &amp; Silane Gas
    ·    Wafer Size: 125mm and/or 156mm Square
    ·    Ammonia gas panel and Ammonia fume scrubber
    ·    Lines are complete with:
    ·    Loader, Unloader, conveyor, changer and process unit.
Other info:
Roth &amp; Rau Silicon Nitride Line: Roth &amp; Rau SiNA Plus Lot: PECVD line 
Silicon Nitride-SIN 1: 41'L x 8.2'W x 6.9'H; 480V AC; 3ph; Current 400A; 
Line Frequency 60 Hz;  Operation and Maintenance Manual. Includes (1) ATS # 
1815, SiN 1 Loader w/ Allen-Bradley PanelView 600 controller. 19'L x 11'W x 
7'H; 480V AC; 3ph; Cur-rent 30A; Line Frequency 60Hz; Operation Manual 
included (2005).
</t>
  </si>
</sst>
</file>

<file path=xl/styles.xml><?xml version="1.0" encoding="utf-8"?>
<styleSheet xmlns="http://schemas.openxmlformats.org/spreadsheetml/2006/main">
  <numFmts count="3">
    <numFmt numFmtId="164" formatCode="General"/>
    <numFmt numFmtId="165" formatCode="@"/>
    <numFmt numFmtId="166" formatCode="DD\.MM\.YYYY"/>
  </numFmts>
  <fonts count="6">
    <font>
      <sz val="10"/>
      <name val="Arial"/>
      <family val="0"/>
      <charset val="1"/>
    </font>
    <font>
      <sz val="10"/>
      <name val="Arial"/>
      <family val="0"/>
    </font>
    <font>
      <sz val="10"/>
      <name val="Arial"/>
      <family val="0"/>
    </font>
    <font>
      <sz val="10"/>
      <name val="Arial"/>
      <family val="0"/>
    </font>
    <font>
      <b val="true"/>
      <sz val="8"/>
      <name val="Arial"/>
      <family val="0"/>
      <charset val="1"/>
    </font>
    <font>
      <sz val="8"/>
      <name val="Arial"/>
      <family val="0"/>
      <charset val="1"/>
    </font>
  </fonts>
  <fills count="4">
    <fill>
      <patternFill patternType="none"/>
    </fill>
    <fill>
      <patternFill patternType="gray125"/>
    </fill>
    <fill>
      <patternFill patternType="solid">
        <fgColor rgb="FF969696"/>
        <bgColor rgb="FF808080"/>
      </patternFill>
    </fill>
    <fill>
      <patternFill patternType="solid">
        <fgColor rgb="FFC0C0C0"/>
        <bgColor rgb="FFCCCCFF"/>
      </patternFill>
    </fill>
  </fills>
  <borders count="2">
    <border diagonalUp="false" diagonalDown="false">
      <left/>
      <right/>
      <top/>
      <bottom/>
      <diagonal/>
    </border>
    <border diagonalUp="false" diagonalDown="false">
      <left/>
      <right/>
      <top/>
      <bottom style="dash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2" borderId="1" xfId="0" applyFont="true" applyBorder="true" applyAlignment="false" applyProtection="false">
      <alignment horizontal="general" vertical="bottom" textRotation="0" wrapText="false" indent="0" shrinkToFit="false"/>
      <protection locked="true" hidden="false"/>
    </xf>
    <xf numFmtId="165" fontId="5" fillId="3" borderId="0" xfId="0" applyFont="true" applyBorder="true" applyAlignment="false" applyProtection="false">
      <alignment horizontal="general" vertical="bottom" textRotation="0" wrapText="false" indent="0" shrinkToFit="false"/>
      <protection locked="true" hidden="false"/>
    </xf>
    <xf numFmtId="166" fontId="5" fillId="3" borderId="0" xfId="0" applyFont="true" applyBorder="true" applyAlignment="false" applyProtection="false">
      <alignment horizontal="general" vertical="bottom" textRotation="0" wrapText="false" indent="0" shrinkToFit="false"/>
      <protection locked="true" hidden="false"/>
    </xf>
    <xf numFmtId="165" fontId="5" fillId="3" borderId="0" xfId="0" applyFont="true" applyBorder="true" applyAlignment="true" applyProtection="false">
      <alignment horizontal="general" vertical="bottom" textRotation="0" wrapText="true" indent="0" shrinkToFit="false"/>
      <protection locked="true" hidden="false"/>
    </xf>
    <xf numFmtId="165" fontId="5" fillId="0" borderId="0" xfId="0" applyFont="true" applyBorder="true" applyAlignment="false" applyProtection="false">
      <alignment horizontal="general" vertical="bottom" textRotation="0" wrapText="false" indent="0" shrinkToFit="false"/>
      <protection locked="true" hidden="false"/>
    </xf>
    <xf numFmtId="166" fontId="5" fillId="0" borderId="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M40"/>
  <sheetViews>
    <sheetView showFormulas="false" showGridLines="true" showRowColHeaders="true" showZeros="true" rightToLeft="false" tabSelected="true" showOutlineSymbols="true" defaultGridColor="true" view="normal" topLeftCell="C1" colorId="64" zoomScale="140" zoomScaleNormal="140" zoomScalePageLayoutView="100" workbookViewId="0">
      <selection pane="topLeft" activeCell="F4" activeCellId="0" sqref="F4"/>
    </sheetView>
  </sheetViews>
  <sheetFormatPr defaultRowHeight="15.5" zeroHeight="false" outlineLevelRow="0" outlineLevelCol="0"/>
  <cols>
    <col collapsed="false" customWidth="true" hidden="false" outlineLevel="0" max="1" min="1" style="0" width="9.03"/>
    <col collapsed="false" customWidth="true" hidden="false" outlineLevel="0" max="2" min="2" style="0" width="6.23"/>
    <col collapsed="false" customWidth="true" hidden="false" outlineLevel="0" max="3" min="3" style="0" width="14.8"/>
    <col collapsed="false" customWidth="true" hidden="false" outlineLevel="0" max="4" min="4" style="0" width="25.9"/>
    <col collapsed="false" customWidth="true" hidden="false" outlineLevel="0" max="5" min="5" style="0" width="12.2"/>
    <col collapsed="false" customWidth="true" hidden="false" outlineLevel="0" max="6" min="6" style="0" width="28.58"/>
    <col collapsed="false" customWidth="true" hidden="false" outlineLevel="0" max="7" min="7" style="0" width="3.77"/>
    <col collapsed="false" customWidth="true" hidden="false" outlineLevel="0" max="8" min="8" style="0" width="9.03"/>
    <col collapsed="false" customWidth="true" hidden="false" outlineLevel="0" max="9" min="9" style="0" width="9.21"/>
    <col collapsed="false" customWidth="true" hidden="false" outlineLevel="0" max="10" min="10" style="0" width="12.2"/>
    <col collapsed="false" customWidth="true" hidden="false" outlineLevel="0" max="11" min="11" style="0" width="12.7"/>
    <col collapsed="false" customWidth="true" hidden="false" outlineLevel="0" max="12" min="12" style="0" width="53.31"/>
    <col collapsed="false" customWidth="true" hidden="false" outlineLevel="0" max="13" min="13" style="0" width="15.08"/>
    <col collapsed="false" customWidth="true" hidden="false" outlineLevel="0" max="1018" min="14" style="0" width="9.03"/>
    <col collapsed="false" customWidth="false" hidden="false" outlineLevel="0" max="1025" min="1019" style="0" width="11.52"/>
  </cols>
  <sheetData>
    <row r="1" customFormat="false" ht="15.5" hidden="false" customHeight="true" outlineLevel="0" collapsed="false">
      <c r="A1" s="1" t="s">
        <v>0</v>
      </c>
      <c r="B1" s="1" t="s">
        <v>1</v>
      </c>
      <c r="C1" s="1" t="s">
        <v>2</v>
      </c>
      <c r="D1" s="1" t="s">
        <v>3</v>
      </c>
      <c r="E1" s="1" t="s">
        <v>4</v>
      </c>
      <c r="F1" s="1" t="s">
        <v>5</v>
      </c>
      <c r="G1" s="1" t="s">
        <v>6</v>
      </c>
      <c r="H1" s="1" t="s">
        <v>7</v>
      </c>
      <c r="I1" s="1" t="s">
        <v>8</v>
      </c>
      <c r="J1" s="1" t="s">
        <v>9</v>
      </c>
      <c r="K1" s="1" t="s">
        <v>10</v>
      </c>
      <c r="L1" s="1" t="s">
        <v>11</v>
      </c>
      <c r="M1" s="1" t="s">
        <v>12</v>
      </c>
    </row>
    <row r="2" customFormat="false" ht="15.5" hidden="false" customHeight="true" outlineLevel="0" collapsed="false">
      <c r="A2" s="2" t="str">
        <f aca="false">HYPERLINK("https://www.fabsurplus.com/sdi_catalog/salesItemDetails.do?id=54859")</f>
        <v>https://www.fabsurplus.com/sdi_catalog/salesItemDetails.do?id=54859</v>
      </c>
      <c r="B2" s="2" t="s">
        <v>13</v>
      </c>
      <c r="C2" s="2" t="s">
        <v>14</v>
      </c>
      <c r="D2" s="2" t="s">
        <v>15</v>
      </c>
      <c r="E2" s="2" t="s">
        <v>16</v>
      </c>
      <c r="F2" s="2" t="s">
        <v>17</v>
      </c>
      <c r="G2" s="2" t="s">
        <v>18</v>
      </c>
      <c r="H2" s="2" t="s">
        <v>19</v>
      </c>
      <c r="I2" s="3" t="n">
        <v>38687</v>
      </c>
      <c r="J2" s="2" t="s">
        <v>20</v>
      </c>
      <c r="K2" s="2" t="s">
        <v>21</v>
      </c>
      <c r="L2" s="4" t="s">
        <v>22</v>
      </c>
      <c r="M2" s="2" t="s">
        <v>23</v>
      </c>
    </row>
    <row r="3" customFormat="false" ht="15.5" hidden="false" customHeight="true" outlineLevel="0" collapsed="false">
      <c r="A3" s="2" t="str">
        <f aca="false">HYPERLINK("https://www.fabsurplus.com/sdi_catalog/salesItemDetails.do?id=98785")</f>
        <v>https://www.fabsurplus.com/sdi_catalog/salesItemDetails.do?id=98785</v>
      </c>
      <c r="B3" s="2" t="s">
        <v>24</v>
      </c>
      <c r="C3" s="2" t="s">
        <v>25</v>
      </c>
      <c r="D3" s="2" t="s">
        <v>15</v>
      </c>
      <c r="E3" s="5" t="s">
        <v>26</v>
      </c>
      <c r="F3" s="2" t="s">
        <v>17</v>
      </c>
      <c r="G3" s="2" t="s">
        <v>18</v>
      </c>
      <c r="H3" s="2" t="s">
        <v>27</v>
      </c>
      <c r="I3" s="3" t="n">
        <v>39600</v>
      </c>
      <c r="J3" s="2" t="s">
        <v>20</v>
      </c>
      <c r="K3" s="2" t="s">
        <v>28</v>
      </c>
      <c r="L3" s="4" t="s">
        <v>29</v>
      </c>
      <c r="M3" s="2" t="s">
        <v>30</v>
      </c>
    </row>
    <row r="4" customFormat="false" ht="15.5" hidden="false" customHeight="true" outlineLevel="0" collapsed="false">
      <c r="A4" s="5" t="str">
        <f aca="false">HYPERLINK("https://www.fabsurplus.com/sdi_catalog/salesItemDetails.do?id=98706")</f>
        <v>https://www.fabsurplus.com/sdi_catalog/salesItemDetails.do?id=98706</v>
      </c>
      <c r="B4" s="5" t="s">
        <v>31</v>
      </c>
      <c r="C4" s="5" t="s">
        <v>32</v>
      </c>
      <c r="D4" s="5" t="s">
        <v>33</v>
      </c>
      <c r="E4" s="5" t="s">
        <v>34</v>
      </c>
      <c r="F4" s="5" t="s">
        <v>35</v>
      </c>
      <c r="G4" s="5" t="s">
        <v>18</v>
      </c>
      <c r="H4" s="5" t="s">
        <v>36</v>
      </c>
      <c r="I4" s="6" t="n">
        <v>39600</v>
      </c>
      <c r="J4" s="5" t="s">
        <v>20</v>
      </c>
      <c r="K4" s="5" t="s">
        <v>37</v>
      </c>
      <c r="L4" s="5" t="s">
        <v>38</v>
      </c>
      <c r="M4" s="5" t="s">
        <v>30</v>
      </c>
    </row>
    <row r="5" customFormat="false" ht="15.5" hidden="false" customHeight="true" outlineLevel="0" collapsed="false">
      <c r="A5" s="2" t="str">
        <f aca="false">HYPERLINK("https://www.fabsurplus.com/sdi_catalog/salesItemDetails.do?id=77017")</f>
        <v>https://www.fabsurplus.com/sdi_catalog/salesItemDetails.do?id=77017</v>
      </c>
      <c r="B5" s="2" t="s">
        <v>39</v>
      </c>
      <c r="C5" s="2" t="s">
        <v>15</v>
      </c>
      <c r="D5" s="2" t="s">
        <v>40</v>
      </c>
      <c r="E5" s="2" t="s">
        <v>41</v>
      </c>
      <c r="F5" s="2" t="s">
        <v>42</v>
      </c>
      <c r="G5" s="2" t="s">
        <v>18</v>
      </c>
      <c r="H5" s="2" t="s">
        <v>19</v>
      </c>
      <c r="I5" s="3" t="n">
        <v>38869</v>
      </c>
      <c r="J5" s="2" t="s">
        <v>20</v>
      </c>
      <c r="K5" s="2" t="s">
        <v>43</v>
      </c>
      <c r="L5" s="4" t="s">
        <v>44</v>
      </c>
      <c r="M5" s="2" t="s">
        <v>45</v>
      </c>
    </row>
    <row r="6" customFormat="false" ht="15.5" hidden="false" customHeight="true" outlineLevel="0" collapsed="false">
      <c r="A6" s="5" t="str">
        <f aca="false">HYPERLINK("https://www.fabsurplus.com/sdi_catalog/salesItemDetails.do?id=77013")</f>
        <v>https://www.fabsurplus.com/sdi_catalog/salesItemDetails.do?id=77013</v>
      </c>
      <c r="B6" s="5" t="s">
        <v>46</v>
      </c>
      <c r="C6" s="5" t="s">
        <v>15</v>
      </c>
      <c r="D6" s="5" t="s">
        <v>47</v>
      </c>
      <c r="E6" s="5" t="s">
        <v>48</v>
      </c>
      <c r="F6" s="5" t="s">
        <v>49</v>
      </c>
      <c r="G6" s="5" t="s">
        <v>18</v>
      </c>
      <c r="H6" s="5" t="s">
        <v>19</v>
      </c>
      <c r="I6" s="6" t="n">
        <v>39234</v>
      </c>
      <c r="J6" s="5" t="s">
        <v>20</v>
      </c>
      <c r="K6" s="7" t="s">
        <v>43</v>
      </c>
      <c r="L6" s="8" t="s">
        <v>50</v>
      </c>
      <c r="M6" s="5" t="s">
        <v>45</v>
      </c>
    </row>
    <row r="7" customFormat="false" ht="15.5" hidden="false" customHeight="true" outlineLevel="0" collapsed="false">
      <c r="A7" s="5" t="str">
        <f aca="false">HYPERLINK("https://www.fabsurplus.com/sdi_catalog/salesItemDetails.do?id=77021")</f>
        <v>https://www.fabsurplus.com/sdi_catalog/salesItemDetails.do?id=77021</v>
      </c>
      <c r="B7" s="5" t="s">
        <v>51</v>
      </c>
      <c r="C7" s="5" t="s">
        <v>15</v>
      </c>
      <c r="D7" s="5" t="s">
        <v>52</v>
      </c>
      <c r="E7" s="5" t="s">
        <v>53</v>
      </c>
      <c r="F7" s="5" t="s">
        <v>52</v>
      </c>
      <c r="G7" s="5" t="s">
        <v>18</v>
      </c>
      <c r="H7" s="5" t="s">
        <v>19</v>
      </c>
      <c r="I7" s="6" t="n">
        <v>37196</v>
      </c>
      <c r="J7" s="5" t="s">
        <v>20</v>
      </c>
      <c r="K7" s="5" t="s">
        <v>54</v>
      </c>
      <c r="L7" s="8" t="s">
        <v>55</v>
      </c>
      <c r="M7" s="5" t="s">
        <v>45</v>
      </c>
    </row>
    <row r="8" customFormat="false" ht="15.5" hidden="false" customHeight="true" outlineLevel="0" collapsed="false">
      <c r="A8" s="2" t="str">
        <f aca="false">HYPERLINK("https://www.fabsurplus.com/sdi_catalog/salesItemDetails.do?id=77022")</f>
        <v>https://www.fabsurplus.com/sdi_catalog/salesItemDetails.do?id=77022</v>
      </c>
      <c r="B8" s="2" t="s">
        <v>56</v>
      </c>
      <c r="C8" s="2" t="s">
        <v>15</v>
      </c>
      <c r="D8" s="2" t="s">
        <v>57</v>
      </c>
      <c r="E8" s="2" t="s">
        <v>53</v>
      </c>
      <c r="F8" s="2" t="s">
        <v>52</v>
      </c>
      <c r="G8" s="2" t="s">
        <v>18</v>
      </c>
      <c r="H8" s="2" t="s">
        <v>19</v>
      </c>
      <c r="I8" s="3" t="n">
        <v>37196</v>
      </c>
      <c r="J8" s="2" t="s">
        <v>20</v>
      </c>
      <c r="K8" s="2" t="s">
        <v>54</v>
      </c>
      <c r="L8" s="4" t="s">
        <v>58</v>
      </c>
      <c r="M8" s="2" t="s">
        <v>45</v>
      </c>
    </row>
    <row r="9" customFormat="false" ht="15.5" hidden="false" customHeight="true" outlineLevel="0" collapsed="false">
      <c r="A9" s="5" t="str">
        <f aca="false">HYPERLINK("https://www.fabsurplus.com/sdi_catalog/salesItemDetails.do?id=98708")</f>
        <v>https://www.fabsurplus.com/sdi_catalog/salesItemDetails.do?id=98708</v>
      </c>
      <c r="B9" s="5" t="s">
        <v>59</v>
      </c>
      <c r="C9" s="5" t="s">
        <v>15</v>
      </c>
      <c r="D9" s="5" t="s">
        <v>60</v>
      </c>
      <c r="E9" s="5" t="s">
        <v>26</v>
      </c>
      <c r="F9" s="5" t="s">
        <v>61</v>
      </c>
      <c r="G9" s="5" t="s">
        <v>18</v>
      </c>
      <c r="H9" s="5" t="s">
        <v>27</v>
      </c>
      <c r="I9" s="6" t="n">
        <v>39600</v>
      </c>
      <c r="J9" s="5" t="s">
        <v>20</v>
      </c>
      <c r="K9" s="5" t="s">
        <v>62</v>
      </c>
      <c r="L9" s="5" t="s">
        <v>63</v>
      </c>
      <c r="M9" s="5" t="s">
        <v>30</v>
      </c>
    </row>
    <row r="10" customFormat="false" ht="15.5" hidden="false" customHeight="true" outlineLevel="0" collapsed="false">
      <c r="A10" s="2" t="str">
        <f aca="false">HYPERLINK("https://www.fabsurplus.com/sdi_catalog/salesItemDetails.do?id=98709")</f>
        <v>https://www.fabsurplus.com/sdi_catalog/salesItemDetails.do?id=98709</v>
      </c>
      <c r="B10" s="2" t="s">
        <v>64</v>
      </c>
      <c r="C10" s="2" t="s">
        <v>15</v>
      </c>
      <c r="D10" s="2" t="s">
        <v>65</v>
      </c>
      <c r="E10" s="2" t="s">
        <v>26</v>
      </c>
      <c r="F10" s="2" t="s">
        <v>61</v>
      </c>
      <c r="G10" s="2" t="s">
        <v>18</v>
      </c>
      <c r="H10" s="2" t="s">
        <v>27</v>
      </c>
      <c r="I10" s="3" t="n">
        <v>39600</v>
      </c>
      <c r="J10" s="2" t="s">
        <v>20</v>
      </c>
      <c r="K10" s="2" t="s">
        <v>62</v>
      </c>
      <c r="L10" s="2" t="s">
        <v>63</v>
      </c>
      <c r="M10" s="2" t="s">
        <v>30</v>
      </c>
    </row>
    <row r="11" customFormat="false" ht="15.5" hidden="false" customHeight="true" outlineLevel="0" collapsed="false">
      <c r="A11" s="2" t="str">
        <f aca="false">HYPERLINK("https://www.fabsurplus.com/sdi_catalog/salesItemDetails.do?id=100888")</f>
        <v>https://www.fabsurplus.com/sdi_catalog/salesItemDetails.do?id=100888</v>
      </c>
      <c r="B11" s="2" t="s">
        <v>66</v>
      </c>
      <c r="C11" s="2" t="s">
        <v>15</v>
      </c>
      <c r="D11" s="2" t="s">
        <v>67</v>
      </c>
      <c r="E11" s="2" t="s">
        <v>26</v>
      </c>
      <c r="F11" s="2" t="s">
        <v>61</v>
      </c>
      <c r="G11" s="2" t="s">
        <v>18</v>
      </c>
      <c r="H11" s="2" t="s">
        <v>27</v>
      </c>
      <c r="I11" s="3" t="n">
        <v>39600</v>
      </c>
      <c r="J11" s="2" t="s">
        <v>20</v>
      </c>
      <c r="K11" s="2" t="s">
        <v>62</v>
      </c>
      <c r="L11" s="2" t="s">
        <v>63</v>
      </c>
      <c r="M11" s="2" t="s">
        <v>30</v>
      </c>
    </row>
    <row r="12" customFormat="false" ht="15.5" hidden="false" customHeight="true" outlineLevel="0" collapsed="false">
      <c r="A12" s="5" t="str">
        <f aca="false">HYPERLINK("https://www.fabsurplus.com/sdi_catalog/salesItemDetails.do?id=77009")</f>
        <v>https://www.fabsurplus.com/sdi_catalog/salesItemDetails.do?id=77009</v>
      </c>
      <c r="B12" s="5" t="s">
        <v>68</v>
      </c>
      <c r="C12" s="5" t="s">
        <v>15</v>
      </c>
      <c r="D12" s="5" t="s">
        <v>69</v>
      </c>
      <c r="E12" s="5" t="s">
        <v>53</v>
      </c>
      <c r="F12" s="5" t="s">
        <v>70</v>
      </c>
      <c r="G12" s="5" t="s">
        <v>18</v>
      </c>
      <c r="H12" s="5" t="s">
        <v>19</v>
      </c>
      <c r="I12" s="6" t="n">
        <v>37043</v>
      </c>
      <c r="J12" s="5" t="s">
        <v>20</v>
      </c>
      <c r="K12" s="5" t="s">
        <v>54</v>
      </c>
      <c r="L12" s="8" t="s">
        <v>71</v>
      </c>
      <c r="M12" s="5" t="s">
        <v>45</v>
      </c>
    </row>
    <row r="13" customFormat="false" ht="15.5" hidden="false" customHeight="true" outlineLevel="0" collapsed="false">
      <c r="A13" s="2" t="str">
        <f aca="false">HYPERLINK("https://www.fabsurplus.com/sdi_catalog/salesItemDetails.do?id=77010")</f>
        <v>https://www.fabsurplus.com/sdi_catalog/salesItemDetails.do?id=77010</v>
      </c>
      <c r="B13" s="2" t="s">
        <v>72</v>
      </c>
      <c r="C13" s="2" t="s">
        <v>15</v>
      </c>
      <c r="D13" s="2" t="s">
        <v>73</v>
      </c>
      <c r="E13" s="2" t="s">
        <v>53</v>
      </c>
      <c r="F13" s="2" t="s">
        <v>70</v>
      </c>
      <c r="G13" s="2" t="s">
        <v>18</v>
      </c>
      <c r="H13" s="2" t="s">
        <v>19</v>
      </c>
      <c r="I13" s="3" t="n">
        <v>37196</v>
      </c>
      <c r="J13" s="2" t="s">
        <v>20</v>
      </c>
      <c r="K13" s="2" t="s">
        <v>54</v>
      </c>
      <c r="L13" s="4" t="s">
        <v>74</v>
      </c>
      <c r="M13" s="2" t="s">
        <v>45</v>
      </c>
    </row>
    <row r="14" customFormat="false" ht="15.5" hidden="false" customHeight="true" outlineLevel="0" collapsed="false">
      <c r="A14" s="5" t="str">
        <f aca="false">HYPERLINK("https://www.fabsurplus.com/sdi_catalog/salesItemDetails.do?id=98710")</f>
        <v>https://www.fabsurplus.com/sdi_catalog/salesItemDetails.do?id=98710</v>
      </c>
      <c r="B14" s="5" t="s">
        <v>75</v>
      </c>
      <c r="C14" s="5" t="s">
        <v>15</v>
      </c>
      <c r="D14" s="5" t="s">
        <v>76</v>
      </c>
      <c r="E14" s="5" t="s">
        <v>26</v>
      </c>
      <c r="F14" s="5" t="s">
        <v>77</v>
      </c>
      <c r="G14" s="5" t="s">
        <v>18</v>
      </c>
      <c r="H14" s="5" t="s">
        <v>27</v>
      </c>
      <c r="I14" s="6" t="n">
        <v>39600</v>
      </c>
      <c r="J14" s="5" t="s">
        <v>20</v>
      </c>
      <c r="K14" s="5" t="s">
        <v>78</v>
      </c>
      <c r="L14" s="5" t="s">
        <v>79</v>
      </c>
      <c r="M14" s="5" t="s">
        <v>30</v>
      </c>
    </row>
    <row r="15" customFormat="false" ht="15.5" hidden="false" customHeight="true" outlineLevel="0" collapsed="false">
      <c r="A15" s="2" t="str">
        <f aca="false">HYPERLINK("https://www.fabsurplus.com/sdi_catalog/salesItemDetails.do?id=98711")</f>
        <v>https://www.fabsurplus.com/sdi_catalog/salesItemDetails.do?id=98711</v>
      </c>
      <c r="B15" s="2" t="s">
        <v>80</v>
      </c>
      <c r="C15" s="2" t="s">
        <v>15</v>
      </c>
      <c r="D15" s="2" t="s">
        <v>81</v>
      </c>
      <c r="E15" s="2" t="s">
        <v>26</v>
      </c>
      <c r="F15" s="2" t="s">
        <v>82</v>
      </c>
      <c r="G15" s="2" t="s">
        <v>18</v>
      </c>
      <c r="H15" s="2" t="s">
        <v>27</v>
      </c>
      <c r="I15" s="3" t="n">
        <v>39600</v>
      </c>
      <c r="J15" s="2" t="s">
        <v>20</v>
      </c>
      <c r="K15" s="2" t="s">
        <v>78</v>
      </c>
      <c r="L15" s="2" t="s">
        <v>83</v>
      </c>
      <c r="M15" s="2" t="s">
        <v>30</v>
      </c>
    </row>
    <row r="16" customFormat="false" ht="15.5" hidden="false" customHeight="true" outlineLevel="0" collapsed="false">
      <c r="A16" s="5" t="str">
        <f aca="false">HYPERLINK("https://www.fabsurplus.com/sdi_catalog/salesItemDetails.do?id=98712")</f>
        <v>https://www.fabsurplus.com/sdi_catalog/salesItemDetails.do?id=98712</v>
      </c>
      <c r="B16" s="5" t="s">
        <v>84</v>
      </c>
      <c r="C16" s="5" t="s">
        <v>15</v>
      </c>
      <c r="D16" s="5" t="s">
        <v>85</v>
      </c>
      <c r="E16" s="5" t="s">
        <v>26</v>
      </c>
      <c r="F16" s="5" t="s">
        <v>86</v>
      </c>
      <c r="G16" s="5" t="s">
        <v>18</v>
      </c>
      <c r="H16" s="5" t="s">
        <v>27</v>
      </c>
      <c r="I16" s="6" t="n">
        <v>39600</v>
      </c>
      <c r="J16" s="5" t="s">
        <v>20</v>
      </c>
      <c r="K16" s="5" t="s">
        <v>78</v>
      </c>
      <c r="L16" s="5" t="s">
        <v>87</v>
      </c>
      <c r="M16" s="5" t="s">
        <v>30</v>
      </c>
    </row>
    <row r="17" customFormat="false" ht="15.5" hidden="false" customHeight="true" outlineLevel="0" collapsed="false">
      <c r="A17" s="2" t="str">
        <f aca="false">HYPERLINK("https://www.fabsurplus.com/sdi_catalog/salesItemDetails.do?id=98713")</f>
        <v>https://www.fabsurplus.com/sdi_catalog/salesItemDetails.do?id=98713</v>
      </c>
      <c r="B17" s="2" t="s">
        <v>88</v>
      </c>
      <c r="C17" s="2" t="s">
        <v>15</v>
      </c>
      <c r="D17" s="2" t="s">
        <v>89</v>
      </c>
      <c r="E17" s="2"/>
      <c r="F17" s="2" t="s">
        <v>90</v>
      </c>
      <c r="G17" s="2" t="s">
        <v>18</v>
      </c>
      <c r="H17" s="2" t="s">
        <v>91</v>
      </c>
      <c r="I17" s="3" t="n">
        <v>39600</v>
      </c>
      <c r="J17" s="2" t="s">
        <v>20</v>
      </c>
      <c r="K17" s="2" t="s">
        <v>92</v>
      </c>
      <c r="L17" s="2"/>
      <c r="M17" s="2" t="s">
        <v>30</v>
      </c>
    </row>
    <row r="18" customFormat="false" ht="15.5" hidden="false" customHeight="true" outlineLevel="0" collapsed="false">
      <c r="A18" s="5" t="str">
        <f aca="false">HYPERLINK("https://www.fabsurplus.com/sdi_catalog/salesItemDetails.do?id=98715")</f>
        <v>https://www.fabsurplus.com/sdi_catalog/salesItemDetails.do?id=98715</v>
      </c>
      <c r="B18" s="5" t="s">
        <v>93</v>
      </c>
      <c r="C18" s="5" t="s">
        <v>94</v>
      </c>
      <c r="D18" s="5" t="s">
        <v>95</v>
      </c>
      <c r="E18" s="5" t="s">
        <v>26</v>
      </c>
      <c r="F18" s="5" t="s">
        <v>96</v>
      </c>
      <c r="G18" s="5" t="s">
        <v>18</v>
      </c>
      <c r="H18" s="5" t="s">
        <v>27</v>
      </c>
      <c r="I18" s="6" t="n">
        <v>39600</v>
      </c>
      <c r="J18" s="5" t="s">
        <v>20</v>
      </c>
      <c r="K18" s="5" t="s">
        <v>62</v>
      </c>
      <c r="L18" s="5" t="s">
        <v>97</v>
      </c>
      <c r="M18" s="5" t="s">
        <v>30</v>
      </c>
    </row>
    <row r="19" customFormat="false" ht="15.5" hidden="false" customHeight="true" outlineLevel="0" collapsed="false">
      <c r="A19" s="2" t="str">
        <f aca="false">HYPERLINK("https://www.fabsurplus.com/sdi_catalog/salesItemDetails.do?id=98716")</f>
        <v>https://www.fabsurplus.com/sdi_catalog/salesItemDetails.do?id=98716</v>
      </c>
      <c r="B19" s="2" t="s">
        <v>98</v>
      </c>
      <c r="C19" s="2" t="s">
        <v>94</v>
      </c>
      <c r="D19" s="2" t="s">
        <v>99</v>
      </c>
      <c r="E19" s="2" t="s">
        <v>26</v>
      </c>
      <c r="F19" s="2" t="s">
        <v>96</v>
      </c>
      <c r="G19" s="2" t="s">
        <v>18</v>
      </c>
      <c r="H19" s="2" t="s">
        <v>27</v>
      </c>
      <c r="I19" s="3" t="n">
        <v>39600</v>
      </c>
      <c r="J19" s="2" t="s">
        <v>20</v>
      </c>
      <c r="K19" s="2" t="s">
        <v>62</v>
      </c>
      <c r="L19" s="2" t="s">
        <v>97</v>
      </c>
      <c r="M19" s="2" t="s">
        <v>30</v>
      </c>
    </row>
    <row r="20" customFormat="false" ht="15.5" hidden="false" customHeight="true" outlineLevel="0" collapsed="false">
      <c r="A20" s="5" t="str">
        <f aca="false">HYPERLINK("https://www.fabsurplus.com/sdi_catalog/salesItemDetails.do?id=98717")</f>
        <v>https://www.fabsurplus.com/sdi_catalog/salesItemDetails.do?id=98717</v>
      </c>
      <c r="B20" s="5" t="s">
        <v>100</v>
      </c>
      <c r="C20" s="5" t="s">
        <v>94</v>
      </c>
      <c r="D20" s="5" t="s">
        <v>101</v>
      </c>
      <c r="E20" s="5" t="s">
        <v>26</v>
      </c>
      <c r="F20" s="5" t="s">
        <v>96</v>
      </c>
      <c r="G20" s="5" t="s">
        <v>18</v>
      </c>
      <c r="H20" s="5" t="s">
        <v>27</v>
      </c>
      <c r="I20" s="6" t="n">
        <v>39600</v>
      </c>
      <c r="J20" s="5" t="s">
        <v>20</v>
      </c>
      <c r="K20" s="5" t="s">
        <v>62</v>
      </c>
      <c r="L20" s="5" t="s">
        <v>97</v>
      </c>
      <c r="M20" s="5" t="s">
        <v>30</v>
      </c>
    </row>
    <row r="21" customFormat="false" ht="15.5" hidden="false" customHeight="true" outlineLevel="0" collapsed="false">
      <c r="A21" s="2" t="str">
        <f aca="false">HYPERLINK("https://www.fabsurplus.com/sdi_catalog/salesItemDetails.do?id=98718")</f>
        <v>https://www.fabsurplus.com/sdi_catalog/salesItemDetails.do?id=98718</v>
      </c>
      <c r="B21" s="2" t="s">
        <v>102</v>
      </c>
      <c r="C21" s="2" t="s">
        <v>103</v>
      </c>
      <c r="D21" s="2" t="s">
        <v>104</v>
      </c>
      <c r="E21" s="2" t="s">
        <v>105</v>
      </c>
      <c r="F21" s="2" t="s">
        <v>106</v>
      </c>
      <c r="G21" s="2" t="s">
        <v>18</v>
      </c>
      <c r="H21" s="2" t="s">
        <v>27</v>
      </c>
      <c r="I21" s="3" t="n">
        <v>39600</v>
      </c>
      <c r="J21" s="2" t="s">
        <v>20</v>
      </c>
      <c r="K21" s="2" t="s">
        <v>107</v>
      </c>
      <c r="L21" s="2" t="s">
        <v>108</v>
      </c>
      <c r="M21" s="2" t="s">
        <v>30</v>
      </c>
    </row>
    <row r="22" customFormat="false" ht="15.5" hidden="false" customHeight="true" outlineLevel="0" collapsed="false">
      <c r="A22" s="5" t="str">
        <f aca="false">HYPERLINK("https://www.fabsurplus.com/sdi_catalog/salesItemDetails.do?id=98719")</f>
        <v>https://www.fabsurplus.com/sdi_catalog/salesItemDetails.do?id=98719</v>
      </c>
      <c r="B22" s="5" t="s">
        <v>109</v>
      </c>
      <c r="C22" s="5" t="s">
        <v>110</v>
      </c>
      <c r="D22" s="5" t="s">
        <v>111</v>
      </c>
      <c r="E22" s="5" t="s">
        <v>112</v>
      </c>
      <c r="F22" s="5" t="s">
        <v>113</v>
      </c>
      <c r="G22" s="5" t="s">
        <v>18</v>
      </c>
      <c r="H22" s="5" t="s">
        <v>91</v>
      </c>
      <c r="I22" s="6" t="n">
        <v>39600</v>
      </c>
      <c r="J22" s="5" t="s">
        <v>20</v>
      </c>
      <c r="K22" s="5" t="s">
        <v>114</v>
      </c>
      <c r="L22" s="5" t="s">
        <v>115</v>
      </c>
      <c r="M22" s="5" t="s">
        <v>30</v>
      </c>
    </row>
    <row r="23" customFormat="false" ht="15.5" hidden="false" customHeight="true" outlineLevel="0" collapsed="false">
      <c r="A23" s="2" t="str">
        <f aca="false">HYPERLINK("https://www.fabsurplus.com/sdi_catalog/salesItemDetails.do?id=56144")</f>
        <v>https://www.fabsurplus.com/sdi_catalog/salesItemDetails.do?id=56144</v>
      </c>
      <c r="B23" s="2" t="s">
        <v>116</v>
      </c>
      <c r="C23" s="2" t="s">
        <v>117</v>
      </c>
      <c r="D23" s="2" t="s">
        <v>118</v>
      </c>
      <c r="E23" s="2" t="s">
        <v>119</v>
      </c>
      <c r="F23" s="2" t="s">
        <v>120</v>
      </c>
      <c r="G23" s="2" t="s">
        <v>18</v>
      </c>
      <c r="H23" s="2" t="s">
        <v>19</v>
      </c>
      <c r="I23" s="3" t="n">
        <v>37773</v>
      </c>
      <c r="J23" s="2" t="s">
        <v>20</v>
      </c>
      <c r="K23" s="2" t="s">
        <v>121</v>
      </c>
      <c r="L23" s="4" t="s">
        <v>122</v>
      </c>
      <c r="M23" s="2" t="s">
        <v>45</v>
      </c>
    </row>
    <row r="24" customFormat="false" ht="15.5" hidden="false" customHeight="true" outlineLevel="0" collapsed="false">
      <c r="A24" s="5" t="str">
        <f aca="false">HYPERLINK("https://www.fabsurplus.com/sdi_catalog/salesItemDetails.do?id=56140")</f>
        <v>https://www.fabsurplus.com/sdi_catalog/salesItemDetails.do?id=56140</v>
      </c>
      <c r="B24" s="5" t="s">
        <v>123</v>
      </c>
      <c r="C24" s="5" t="s">
        <v>124</v>
      </c>
      <c r="D24" s="5" t="s">
        <v>125</v>
      </c>
      <c r="E24" s="5" t="s">
        <v>126</v>
      </c>
      <c r="F24" s="5" t="s">
        <v>127</v>
      </c>
      <c r="G24" s="5" t="s">
        <v>18</v>
      </c>
      <c r="H24" s="5" t="s">
        <v>128</v>
      </c>
      <c r="I24" s="6" t="n">
        <v>37043</v>
      </c>
      <c r="J24" s="5" t="s">
        <v>20</v>
      </c>
      <c r="K24" s="5" t="s">
        <v>129</v>
      </c>
      <c r="L24" s="8" t="s">
        <v>130</v>
      </c>
      <c r="M24" s="5" t="s">
        <v>45</v>
      </c>
    </row>
    <row r="25" customFormat="false" ht="15.5" hidden="false" customHeight="true" outlineLevel="0" collapsed="false">
      <c r="A25" s="2" t="str">
        <f aca="false">HYPERLINK("https://www.fabsurplus.com/sdi_catalog/salesItemDetails.do?id=98720")</f>
        <v>https://www.fabsurplus.com/sdi_catalog/salesItemDetails.do?id=98720</v>
      </c>
      <c r="B25" s="2" t="s">
        <v>131</v>
      </c>
      <c r="C25" s="2" t="s">
        <v>117</v>
      </c>
      <c r="D25" s="2" t="s">
        <v>132</v>
      </c>
      <c r="E25" s="2"/>
      <c r="F25" s="2" t="s">
        <v>133</v>
      </c>
      <c r="G25" s="2" t="s">
        <v>18</v>
      </c>
      <c r="H25" s="2" t="s">
        <v>27</v>
      </c>
      <c r="I25" s="3" t="n">
        <v>39600</v>
      </c>
      <c r="J25" s="2" t="s">
        <v>20</v>
      </c>
      <c r="K25" s="2" t="s">
        <v>129</v>
      </c>
      <c r="L25" s="2" t="s">
        <v>134</v>
      </c>
      <c r="M25" s="2" t="s">
        <v>30</v>
      </c>
    </row>
    <row r="26" customFormat="false" ht="15.5" hidden="false" customHeight="true" outlineLevel="0" collapsed="false">
      <c r="A26" s="5" t="str">
        <f aca="false">HYPERLINK("https://www.fabsurplus.com/sdi_catalog/salesItemDetails.do?id=98721")</f>
        <v>https://www.fabsurplus.com/sdi_catalog/salesItemDetails.do?id=98721</v>
      </c>
      <c r="B26" s="5" t="s">
        <v>135</v>
      </c>
      <c r="C26" s="5" t="s">
        <v>117</v>
      </c>
      <c r="D26" s="5" t="s">
        <v>136</v>
      </c>
      <c r="E26" s="5" t="s">
        <v>137</v>
      </c>
      <c r="F26" s="5" t="s">
        <v>138</v>
      </c>
      <c r="G26" s="5" t="s">
        <v>18</v>
      </c>
      <c r="H26" s="5" t="s">
        <v>27</v>
      </c>
      <c r="I26" s="6" t="n">
        <v>39600</v>
      </c>
      <c r="J26" s="5" t="s">
        <v>20</v>
      </c>
      <c r="K26" s="5" t="s">
        <v>43</v>
      </c>
      <c r="L26" s="8" t="s">
        <v>139</v>
      </c>
      <c r="M26" s="5" t="s">
        <v>30</v>
      </c>
    </row>
    <row r="27" customFormat="false" ht="15.5" hidden="false" customHeight="true" outlineLevel="0" collapsed="false">
      <c r="A27" s="2" t="str">
        <f aca="false">HYPERLINK("https://www.fabsurplus.com/sdi_catalog/salesItemDetails.do?id=98722")</f>
        <v>https://www.fabsurplus.com/sdi_catalog/salesItemDetails.do?id=98722</v>
      </c>
      <c r="B27" s="2" t="s">
        <v>140</v>
      </c>
      <c r="C27" s="2" t="s">
        <v>117</v>
      </c>
      <c r="D27" s="2" t="s">
        <v>141</v>
      </c>
      <c r="E27" s="2" t="s">
        <v>142</v>
      </c>
      <c r="F27" s="2" t="s">
        <v>138</v>
      </c>
      <c r="G27" s="2" t="s">
        <v>18</v>
      </c>
      <c r="H27" s="2" t="s">
        <v>27</v>
      </c>
      <c r="I27" s="3" t="n">
        <v>39600</v>
      </c>
      <c r="J27" s="2" t="s">
        <v>20</v>
      </c>
      <c r="K27" s="2" t="s">
        <v>43</v>
      </c>
      <c r="L27" s="4" t="s">
        <v>139</v>
      </c>
      <c r="M27" s="2" t="s">
        <v>30</v>
      </c>
    </row>
    <row r="28" customFormat="false" ht="15.5" hidden="false" customHeight="true" outlineLevel="0" collapsed="false">
      <c r="A28" s="5" t="str">
        <f aca="false">HYPERLINK("https://www.fabsurplus.com/sdi_catalog/salesItemDetails.do?id=98723")</f>
        <v>https://www.fabsurplus.com/sdi_catalog/salesItemDetails.do?id=98723</v>
      </c>
      <c r="B28" s="5" t="s">
        <v>143</v>
      </c>
      <c r="C28" s="5" t="s">
        <v>117</v>
      </c>
      <c r="D28" s="5" t="s">
        <v>144</v>
      </c>
      <c r="E28" s="5"/>
      <c r="F28" s="5" t="s">
        <v>145</v>
      </c>
      <c r="G28" s="5" t="s">
        <v>18</v>
      </c>
      <c r="H28" s="5" t="s">
        <v>27</v>
      </c>
      <c r="I28" s="6" t="n">
        <v>39600</v>
      </c>
      <c r="J28" s="5" t="s">
        <v>20</v>
      </c>
      <c r="K28" s="5" t="s">
        <v>146</v>
      </c>
      <c r="L28" s="5" t="s">
        <v>147</v>
      </c>
      <c r="M28" s="5" t="s">
        <v>30</v>
      </c>
    </row>
    <row r="29" customFormat="false" ht="15.5" hidden="false" customHeight="true" outlineLevel="0" collapsed="false">
      <c r="A29" s="2" t="str">
        <f aca="false">HYPERLINK("https://www.fabsurplus.com/sdi_catalog/salesItemDetails.do?id=98725")</f>
        <v>https://www.fabsurplus.com/sdi_catalog/salesItemDetails.do?id=98725</v>
      </c>
      <c r="B29" s="2" t="s">
        <v>148</v>
      </c>
      <c r="C29" s="2" t="s">
        <v>117</v>
      </c>
      <c r="D29" s="2" t="s">
        <v>149</v>
      </c>
      <c r="E29" s="2"/>
      <c r="F29" s="2" t="s">
        <v>150</v>
      </c>
      <c r="G29" s="2" t="s">
        <v>18</v>
      </c>
      <c r="H29" s="2" t="s">
        <v>27</v>
      </c>
      <c r="I29" s="3" t="n">
        <v>39600</v>
      </c>
      <c r="J29" s="2" t="s">
        <v>20</v>
      </c>
      <c r="K29" s="2" t="s">
        <v>151</v>
      </c>
      <c r="L29" s="4" t="s">
        <v>152</v>
      </c>
      <c r="M29" s="2" t="s">
        <v>30</v>
      </c>
    </row>
    <row r="30" customFormat="false" ht="15.5" hidden="false" customHeight="true" outlineLevel="0" collapsed="false">
      <c r="A30" s="5" t="str">
        <f aca="false">HYPERLINK("https://www.fabsurplus.com/sdi_catalog/salesItemDetails.do?id=56141")</f>
        <v>https://www.fabsurplus.com/sdi_catalog/salesItemDetails.do?id=56141</v>
      </c>
      <c r="B30" s="5" t="s">
        <v>153</v>
      </c>
      <c r="C30" s="5" t="s">
        <v>154</v>
      </c>
      <c r="D30" s="5" t="s">
        <v>155</v>
      </c>
      <c r="E30" s="5" t="s">
        <v>156</v>
      </c>
      <c r="F30" s="5" t="s">
        <v>157</v>
      </c>
      <c r="G30" s="5" t="s">
        <v>18</v>
      </c>
      <c r="H30" s="5" t="s">
        <v>128</v>
      </c>
      <c r="I30" s="6" t="n">
        <v>38504</v>
      </c>
      <c r="J30" s="5" t="s">
        <v>20</v>
      </c>
      <c r="K30" s="5" t="s">
        <v>158</v>
      </c>
      <c r="L30" s="8" t="s">
        <v>159</v>
      </c>
      <c r="M30" s="5" t="s">
        <v>45</v>
      </c>
    </row>
    <row r="31" customFormat="false" ht="15.5" hidden="false" customHeight="true" outlineLevel="0" collapsed="false">
      <c r="A31" s="2" t="str">
        <f aca="false">HYPERLINK("https://www.fabsurplus.com/sdi_catalog/salesItemDetails.do?id=56310")</f>
        <v>https://www.fabsurplus.com/sdi_catalog/salesItemDetails.do?id=56310</v>
      </c>
      <c r="B31" s="2" t="s">
        <v>160</v>
      </c>
      <c r="C31" s="2" t="s">
        <v>161</v>
      </c>
      <c r="D31" s="2" t="s">
        <v>162</v>
      </c>
      <c r="E31" s="2" t="s">
        <v>163</v>
      </c>
      <c r="F31" s="2" t="s">
        <v>164</v>
      </c>
      <c r="G31" s="2" t="s">
        <v>18</v>
      </c>
      <c r="H31" s="2" t="s">
        <v>165</v>
      </c>
      <c r="I31" s="3" t="n">
        <v>37773</v>
      </c>
      <c r="J31" s="2" t="s">
        <v>20</v>
      </c>
      <c r="K31" s="2" t="s">
        <v>78</v>
      </c>
      <c r="L31" s="4" t="s">
        <v>166</v>
      </c>
      <c r="M31" s="2" t="s">
        <v>45</v>
      </c>
    </row>
    <row r="32" customFormat="false" ht="15.5" hidden="false" customHeight="true" outlineLevel="0" collapsed="false">
      <c r="A32" s="5" t="str">
        <f aca="false">HYPERLINK("https://www.fabsurplus.com/sdi_catalog/salesItemDetails.do?id=98726")</f>
        <v>https://www.fabsurplus.com/sdi_catalog/salesItemDetails.do?id=98726</v>
      </c>
      <c r="B32" s="5" t="s">
        <v>167</v>
      </c>
      <c r="C32" s="5" t="s">
        <v>161</v>
      </c>
      <c r="D32" s="5" t="s">
        <v>168</v>
      </c>
      <c r="E32" s="5" t="s">
        <v>169</v>
      </c>
      <c r="F32" s="5" t="s">
        <v>170</v>
      </c>
      <c r="G32" s="5" t="s">
        <v>18</v>
      </c>
      <c r="H32" s="5" t="s">
        <v>91</v>
      </c>
      <c r="I32" s="6" t="n">
        <v>39600</v>
      </c>
      <c r="J32" s="5" t="s">
        <v>20</v>
      </c>
      <c r="K32" s="5" t="s">
        <v>78</v>
      </c>
      <c r="L32" s="5" t="s">
        <v>171</v>
      </c>
      <c r="M32" s="5" t="s">
        <v>30</v>
      </c>
    </row>
    <row r="33" customFormat="false" ht="15.5" hidden="false" customHeight="true" outlineLevel="0" collapsed="false">
      <c r="A33" s="2" t="str">
        <f aca="false">HYPERLINK("https://www.fabsurplus.com/sdi_catalog/salesItemDetails.do?id=98727")</f>
        <v>https://www.fabsurplus.com/sdi_catalog/salesItemDetails.do?id=98727</v>
      </c>
      <c r="B33" s="2" t="s">
        <v>172</v>
      </c>
      <c r="C33" s="2" t="s">
        <v>161</v>
      </c>
      <c r="D33" s="2" t="s">
        <v>173</v>
      </c>
      <c r="E33" s="2" t="s">
        <v>174</v>
      </c>
      <c r="F33" s="2" t="s">
        <v>175</v>
      </c>
      <c r="G33" s="2" t="s">
        <v>18</v>
      </c>
      <c r="H33" s="2" t="s">
        <v>91</v>
      </c>
      <c r="I33" s="3" t="n">
        <v>39600</v>
      </c>
      <c r="J33" s="2" t="s">
        <v>20</v>
      </c>
      <c r="K33" s="2" t="s">
        <v>78</v>
      </c>
      <c r="L33" s="2" t="s">
        <v>176</v>
      </c>
      <c r="M33" s="2" t="s">
        <v>30</v>
      </c>
    </row>
    <row r="34" customFormat="false" ht="15.5" hidden="false" customHeight="true" outlineLevel="0" collapsed="false">
      <c r="A34" s="5" t="str">
        <f aca="false">HYPERLINK("https://www.fabsurplus.com/sdi_catalog/salesItemDetails.do?id=98728")</f>
        <v>https://www.fabsurplus.com/sdi_catalog/salesItemDetails.do?id=98728</v>
      </c>
      <c r="B34" s="5" t="s">
        <v>177</v>
      </c>
      <c r="C34" s="5" t="s">
        <v>161</v>
      </c>
      <c r="D34" s="5" t="s">
        <v>178</v>
      </c>
      <c r="E34" s="5" t="s">
        <v>179</v>
      </c>
      <c r="F34" s="5" t="s">
        <v>180</v>
      </c>
      <c r="G34" s="5" t="s">
        <v>18</v>
      </c>
      <c r="H34" s="5" t="s">
        <v>91</v>
      </c>
      <c r="I34" s="6" t="n">
        <v>39600</v>
      </c>
      <c r="J34" s="5" t="s">
        <v>20</v>
      </c>
      <c r="K34" s="5" t="s">
        <v>78</v>
      </c>
      <c r="L34" s="5" t="s">
        <v>181</v>
      </c>
      <c r="M34" s="5" t="s">
        <v>30</v>
      </c>
    </row>
    <row r="35" customFormat="false" ht="15.5" hidden="false" customHeight="true" outlineLevel="0" collapsed="false">
      <c r="A35" s="2" t="str">
        <f aca="false">HYPERLINK("https://www.fabsurplus.com/sdi_catalog/salesItemDetails.do?id=98729")</f>
        <v>https://www.fabsurplus.com/sdi_catalog/salesItemDetails.do?id=98729</v>
      </c>
      <c r="B35" s="2" t="s">
        <v>182</v>
      </c>
      <c r="C35" s="2" t="s">
        <v>183</v>
      </c>
      <c r="D35" s="2" t="s">
        <v>184</v>
      </c>
      <c r="E35" s="2" t="s">
        <v>185</v>
      </c>
      <c r="F35" s="2" t="s">
        <v>186</v>
      </c>
      <c r="G35" s="2" t="s">
        <v>18</v>
      </c>
      <c r="H35" s="2" t="s">
        <v>91</v>
      </c>
      <c r="I35" s="3" t="n">
        <v>40330</v>
      </c>
      <c r="J35" s="2" t="s">
        <v>20</v>
      </c>
      <c r="K35" s="2" t="s">
        <v>107</v>
      </c>
      <c r="L35" s="2" t="s">
        <v>187</v>
      </c>
      <c r="M35" s="2" t="s">
        <v>30</v>
      </c>
    </row>
    <row r="36" customFormat="false" ht="15.5" hidden="false" customHeight="true" outlineLevel="0" collapsed="false">
      <c r="A36" s="5" t="str">
        <f aca="false">HYPERLINK("https://www.fabsurplus.com/sdi_catalog/salesItemDetails.do?id=98730")</f>
        <v>https://www.fabsurplus.com/sdi_catalog/salesItemDetails.do?id=98730</v>
      </c>
      <c r="B36" s="5" t="s">
        <v>188</v>
      </c>
      <c r="C36" s="5" t="s">
        <v>189</v>
      </c>
      <c r="D36" s="5" t="s">
        <v>190</v>
      </c>
      <c r="E36" s="5" t="s">
        <v>191</v>
      </c>
      <c r="F36" s="5" t="s">
        <v>192</v>
      </c>
      <c r="G36" s="5" t="s">
        <v>18</v>
      </c>
      <c r="H36" s="5" t="s">
        <v>91</v>
      </c>
      <c r="I36" s="6" t="n">
        <v>39387</v>
      </c>
      <c r="J36" s="5" t="s">
        <v>20</v>
      </c>
      <c r="K36" s="5" t="s">
        <v>146</v>
      </c>
      <c r="L36" s="5" t="s">
        <v>193</v>
      </c>
      <c r="M36" s="5" t="s">
        <v>30</v>
      </c>
    </row>
    <row r="37" customFormat="false" ht="15.5" hidden="false" customHeight="true" outlineLevel="0" collapsed="false">
      <c r="A37" s="5" t="str">
        <f aca="false">HYPERLINK("https://www.fabsurplus.com/sdi_catalog/salesItemDetails.do?id=57773")</f>
        <v>https://www.fabsurplus.com/sdi_catalog/salesItemDetails.do?id=57773</v>
      </c>
      <c r="B37" s="5" t="s">
        <v>194</v>
      </c>
      <c r="C37" s="5" t="s">
        <v>195</v>
      </c>
      <c r="D37" s="5" t="s">
        <v>196</v>
      </c>
      <c r="E37" s="5"/>
      <c r="F37" s="5" t="s">
        <v>197</v>
      </c>
      <c r="G37" s="5" t="s">
        <v>18</v>
      </c>
      <c r="H37" s="5" t="s">
        <v>91</v>
      </c>
      <c r="I37" s="6" t="n">
        <v>38504</v>
      </c>
      <c r="J37" s="5" t="s">
        <v>20</v>
      </c>
      <c r="K37" s="5" t="s">
        <v>158</v>
      </c>
      <c r="L37" s="8" t="s">
        <v>198</v>
      </c>
      <c r="M37" s="5" t="s">
        <v>199</v>
      </c>
    </row>
    <row r="38" customFormat="false" ht="15.5" hidden="false" customHeight="true" outlineLevel="0" collapsed="false">
      <c r="A38" s="2" t="str">
        <f aca="false">HYPERLINK("https://www.fabsurplus.com/sdi_catalog/salesItemDetails.do?id=98731")</f>
        <v>https://www.fabsurplus.com/sdi_catalog/salesItemDetails.do?id=98731</v>
      </c>
      <c r="B38" s="2" t="s">
        <v>200</v>
      </c>
      <c r="C38" s="2" t="s">
        <v>201</v>
      </c>
      <c r="D38" s="2" t="s">
        <v>202</v>
      </c>
      <c r="E38" s="2" t="s">
        <v>203</v>
      </c>
      <c r="F38" s="2" t="s">
        <v>204</v>
      </c>
      <c r="G38" s="2" t="s">
        <v>18</v>
      </c>
      <c r="H38" s="2" t="s">
        <v>91</v>
      </c>
      <c r="I38" s="3" t="n">
        <v>39508</v>
      </c>
      <c r="J38" s="2" t="s">
        <v>20</v>
      </c>
      <c r="K38" s="2" t="s">
        <v>78</v>
      </c>
      <c r="L38" s="2" t="s">
        <v>205</v>
      </c>
      <c r="M38" s="2" t="s">
        <v>30</v>
      </c>
    </row>
    <row r="39" customFormat="false" ht="15.5" hidden="false" customHeight="true" outlineLevel="0" collapsed="false">
      <c r="A39" s="2" t="str">
        <f aca="false">HYPERLINK("https://www.fabsurplus.com/sdi_catalog/salesItemDetails.do?id=76973")</f>
        <v>https://www.fabsurplus.com/sdi_catalog/salesItemDetails.do?id=76973</v>
      </c>
      <c r="B39" s="2" t="s">
        <v>206</v>
      </c>
      <c r="C39" s="2" t="s">
        <v>207</v>
      </c>
      <c r="D39" s="2" t="s">
        <v>113</v>
      </c>
      <c r="E39" s="2"/>
      <c r="F39" s="2" t="s">
        <v>113</v>
      </c>
      <c r="G39" s="2" t="s">
        <v>18</v>
      </c>
      <c r="H39" s="2" t="s">
        <v>113</v>
      </c>
      <c r="I39" s="3" t="n">
        <v>38504</v>
      </c>
      <c r="J39" s="2" t="s">
        <v>20</v>
      </c>
      <c r="K39" s="2" t="s">
        <v>146</v>
      </c>
      <c r="L39" s="4" t="s">
        <v>208</v>
      </c>
      <c r="M39" s="2" t="s">
        <v>209</v>
      </c>
    </row>
    <row r="40" customFormat="false" ht="15.5" hidden="false" customHeight="true" outlineLevel="0" collapsed="false">
      <c r="A40" s="5" t="str">
        <f aca="false">HYPERLINK("https://www.fabsurplus.com/sdi_catalog/salesItemDetails.do?id=56813")</f>
        <v>https://www.fabsurplus.com/sdi_catalog/salesItemDetails.do?id=56813</v>
      </c>
      <c r="B40" s="5" t="s">
        <v>210</v>
      </c>
      <c r="C40" s="5" t="s">
        <v>207</v>
      </c>
      <c r="D40" s="5" t="s">
        <v>211</v>
      </c>
      <c r="E40" s="5"/>
      <c r="F40" s="5" t="s">
        <v>212</v>
      </c>
      <c r="G40" s="5" t="s">
        <v>18</v>
      </c>
      <c r="H40" s="5" t="s">
        <v>213</v>
      </c>
      <c r="I40" s="6" t="n">
        <v>38504</v>
      </c>
      <c r="J40" s="5" t="s">
        <v>20</v>
      </c>
      <c r="K40" s="5" t="s">
        <v>214</v>
      </c>
      <c r="L40" s="8" t="s">
        <v>215</v>
      </c>
      <c r="M40" s="5" t="s">
        <v>209</v>
      </c>
    </row>
  </sheetData>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51</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2020-09-10T17:09:37Z</dcterms:modified>
  <cp:revision>9</cp:revision>
  <dc:subject/>
  <dc:title/>
</cp:coreProperties>
</file>