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lesitem export" sheetId="1" r:id="rId1"/>
  </sheets>
  <definedNames/>
  <calcPr fullCalcOnLoad="1"/>
</workbook>
</file>

<file path=xl/sharedStrings.xml><?xml version="1.0" encoding="utf-8"?>
<sst xmlns="http://schemas.openxmlformats.org/spreadsheetml/2006/main" count="573" uniqueCount="318">
  <si>
    <t>URL</t>
  </si>
  <si>
    <t>SDI ID</t>
  </si>
  <si>
    <t>Manufacturer</t>
  </si>
  <si>
    <t>Model</t>
  </si>
  <si>
    <t>Description</t>
  </si>
  <si>
    <t>Quantity</t>
  </si>
  <si>
    <t>Version</t>
  </si>
  <si>
    <t>Vintage</t>
  </si>
  <si>
    <t>Location</t>
  </si>
  <si>
    <t>87652</t>
  </si>
  <si>
    <t>Advantest</t>
  </si>
  <si>
    <t>T5371</t>
  </si>
  <si>
    <t>Test system (With a single test head  )</t>
  </si>
  <si>
    <t>1</t>
  </si>
  <si>
    <t>Test</t>
  </si>
  <si>
    <t>Avezzano, Italy</t>
  </si>
  <si>
    <t>92009</t>
  </si>
  <si>
    <t>T5335P</t>
  </si>
  <si>
    <t>Boards from an Advantest T5335P Test system</t>
  </si>
  <si>
    <t>18</t>
  </si>
  <si>
    <t>spares</t>
  </si>
  <si>
    <t>BOERNE TX</t>
  </si>
  <si>
    <t>10637</t>
  </si>
  <si>
    <t>Angelantoni</t>
  </si>
  <si>
    <t>T600 TUS</t>
  </si>
  <si>
    <t>Clean Room Oven</t>
  </si>
  <si>
    <t>FACILITIES</t>
  </si>
  <si>
    <t>34740</t>
  </si>
  <si>
    <t>AP &amp; S</t>
  </si>
  <si>
    <t>TwinStep-B H3P04</t>
  </si>
  <si>
    <t>Semi-Automatic H3PO4 2 stage Megasonic QDR</t>
  </si>
  <si>
    <t>200 mm</t>
  </si>
  <si>
    <t>Avezzano 67051 Italy</t>
  </si>
  <si>
    <t>3419</t>
  </si>
  <si>
    <t>Applied Materials</t>
  </si>
  <si>
    <t>P5000</t>
  </si>
  <si>
    <t>CVD System, 2 Chamber TEOS Oxide CVD</t>
  </si>
  <si>
    <t>200 MM</t>
  </si>
  <si>
    <t>AUSTRIA</t>
  </si>
  <si>
    <t>11568</t>
  </si>
  <si>
    <t>0020-0323 REV H</t>
  </si>
  <si>
    <t>Heat Exchanger</t>
  </si>
  <si>
    <t>83514</t>
  </si>
  <si>
    <t>Opal 7830i Enhanced</t>
  </si>
  <si>
    <t>CD-SEM</t>
  </si>
  <si>
    <t>54859</t>
  </si>
  <si>
    <t>Baccini</t>
  </si>
  <si>
    <t>35MW Solar Cell Line</t>
  </si>
  <si>
    <t>Solar Cell Print line for Mono or Poly Crystalline Solar Cells</t>
  </si>
  <si>
    <t>SOLAR</t>
  </si>
  <si>
    <t>Port Klang, malaysia</t>
  </si>
  <si>
    <t>52164</t>
  </si>
  <si>
    <t>Canon</t>
  </si>
  <si>
    <t>FPA 3000 (Spares)</t>
  </si>
  <si>
    <t>ALS System for FPA 3000 series</t>
  </si>
  <si>
    <t>AVEZZANO</t>
  </si>
  <si>
    <t>68025</t>
  </si>
  <si>
    <t>FPA 5000 ES2+</t>
  </si>
  <si>
    <t>248 nm lithography exposure system</t>
  </si>
  <si>
    <t>200 mm (300 mm also possible with conversion kit)</t>
  </si>
  <si>
    <t>Boerne, TX</t>
  </si>
  <si>
    <t>56140</t>
  </si>
  <si>
    <t>CentroTherm</t>
  </si>
  <si>
    <t>DO 12.000-200-FF-HTO-CAN-NT4.0</t>
  </si>
  <si>
    <t>Fast Firing Funace with Dryer</t>
  </si>
  <si>
    <t>Port Klang Malaysia</t>
  </si>
  <si>
    <t>56144</t>
  </si>
  <si>
    <t>Centrotherm</t>
  </si>
  <si>
    <t>Centronic E2000</t>
  </si>
  <si>
    <t>Horizontal diffusion furnace for POCl3 doping</t>
  </si>
  <si>
    <t>78638</t>
  </si>
  <si>
    <t>Credence</t>
  </si>
  <si>
    <t>Duo SX (Spare Parts)</t>
  </si>
  <si>
    <t>SPARE PARTS FROM AUTOMATED TEST SYSTEM</t>
  </si>
  <si>
    <t>SPARES</t>
  </si>
  <si>
    <t>Boerne, TX 78006 USA</t>
  </si>
  <si>
    <t>87089</t>
  </si>
  <si>
    <t>Personal Kalos I</t>
  </si>
  <si>
    <t>Test system</t>
  </si>
  <si>
    <t>TEST</t>
  </si>
  <si>
    <t>79394</t>
  </si>
  <si>
    <t>Ebara</t>
  </si>
  <si>
    <t>A30W</t>
  </si>
  <si>
    <t>Vacuum Pump</t>
  </si>
  <si>
    <t>Pump</t>
  </si>
  <si>
    <t>79395</t>
  </si>
  <si>
    <t>54217</t>
  </si>
  <si>
    <t>Edwards</t>
  </si>
  <si>
    <t>iQDP80 / QMB1200</t>
  </si>
  <si>
    <t>Dry Vacuum Pump combo</t>
  </si>
  <si>
    <t>pump</t>
  </si>
  <si>
    <t>AVEZZANO ITALY</t>
  </si>
  <si>
    <t>54218</t>
  </si>
  <si>
    <t>54219</t>
  </si>
  <si>
    <t>54220</t>
  </si>
  <si>
    <t>QDP80 + QMB 250F</t>
  </si>
  <si>
    <t>54221</t>
  </si>
  <si>
    <t>54222</t>
  </si>
  <si>
    <t>QDP80</t>
  </si>
  <si>
    <t>Dry Vacuum Pump</t>
  </si>
  <si>
    <t>81822</t>
  </si>
  <si>
    <t>E2M40 FSPX</t>
  </si>
  <si>
    <t>Rotary Vacuum Pump with oil filter</t>
  </si>
  <si>
    <t>89969</t>
  </si>
  <si>
    <t>D150</t>
  </si>
  <si>
    <t>Dual GRC unit</t>
  </si>
  <si>
    <t>Facilities</t>
  </si>
  <si>
    <t>95412</t>
  </si>
  <si>
    <t>95559</t>
  </si>
  <si>
    <t>iQDP40</t>
  </si>
  <si>
    <t>Dry Mechanical Pump</t>
  </si>
  <si>
    <t>78132</t>
  </si>
  <si>
    <t>Electroglas</t>
  </si>
  <si>
    <t>Horizon 4085X</t>
  </si>
  <si>
    <t>Fully Automatic Prober with an inker</t>
  </si>
  <si>
    <t>92047</t>
  </si>
  <si>
    <t>ELES</t>
  </si>
  <si>
    <t>ART 200</t>
  </si>
  <si>
    <t>Burn In Board testing system</t>
  </si>
  <si>
    <t>Reliability</t>
  </si>
  <si>
    <t>83513</t>
  </si>
  <si>
    <t>Entegris</t>
  </si>
  <si>
    <t>RSPX-EUV-036</t>
  </si>
  <si>
    <t>EUV Reticle stocker</t>
  </si>
  <si>
    <t>Location A1, Avezzano, Italy</t>
  </si>
  <si>
    <t>83739</t>
  </si>
  <si>
    <t>ESI</t>
  </si>
  <si>
    <t>44</t>
  </si>
  <si>
    <t>LASER TRIMMER SPARE PARTS</t>
  </si>
  <si>
    <t>83515</t>
  </si>
  <si>
    <t>Extraction Systems</t>
  </si>
  <si>
    <t>TMB 150</t>
  </si>
  <si>
    <t>Photoresist Contamination Monitor System / Total Amine Analyzer</t>
  </si>
  <si>
    <t>Location A1, Avezzano</t>
  </si>
  <si>
    <t>1557</t>
  </si>
  <si>
    <t>FORTREND</t>
  </si>
  <si>
    <t>F6000QS</t>
  </si>
  <si>
    <t>6 INCH WAFER TRANSFER</t>
  </si>
  <si>
    <t>6 INCH</t>
  </si>
  <si>
    <t>95405</t>
  </si>
  <si>
    <t>Fortrend</t>
  </si>
  <si>
    <t>79600</t>
  </si>
  <si>
    <t>Gigi Molina Brevetti Plastici SpA</t>
  </si>
  <si>
    <t>Custom</t>
  </si>
  <si>
    <t>Manual wet hood</t>
  </si>
  <si>
    <t>UP TO 200 mm</t>
  </si>
  <si>
    <t>Avezzqno, Italy</t>
  </si>
  <si>
    <t>95406</t>
  </si>
  <si>
    <t>95407</t>
  </si>
  <si>
    <t>Manual wet bench</t>
  </si>
  <si>
    <t>76735</t>
  </si>
  <si>
    <t>GL Automation</t>
  </si>
  <si>
    <t>IDSCOPE</t>
  </si>
  <si>
    <t>Wafer bar code reader</t>
  </si>
  <si>
    <t>76736</t>
  </si>
  <si>
    <t>76737</t>
  </si>
  <si>
    <t>76738</t>
  </si>
  <si>
    <t>76739</t>
  </si>
  <si>
    <t>71907</t>
  </si>
  <si>
    <t>Hamamatsu</t>
  </si>
  <si>
    <t>C7103</t>
  </si>
  <si>
    <t>PC Controlled IC Back-side Lapping and Wafer Grinding System</t>
  </si>
  <si>
    <t>200 mm and packages</t>
  </si>
  <si>
    <t>56141</t>
  </si>
  <si>
    <t>Innolas</t>
  </si>
  <si>
    <t>ILS 700P</t>
  </si>
  <si>
    <t>Laser Edge Isolation</t>
  </si>
  <si>
    <t>79595</t>
  </si>
  <si>
    <t>K Tech Engineering</t>
  </si>
  <si>
    <t>BK04A</t>
  </si>
  <si>
    <t>Blister tape applicator for microelectronic components</t>
  </si>
  <si>
    <t>Assembly</t>
  </si>
  <si>
    <t>1680</t>
  </si>
  <si>
    <t>KLA-TENCOR</t>
  </si>
  <si>
    <t>2132</t>
  </si>
  <si>
    <t>bright-field WAFER INSPECTION</t>
  </si>
  <si>
    <t>71632</t>
  </si>
  <si>
    <t>2122</t>
  </si>
  <si>
    <t>WAFER DEFECT INSPECTION</t>
  </si>
  <si>
    <t>76682</t>
  </si>
  <si>
    <t>AIT UV</t>
  </si>
  <si>
    <t>Dark field wafer particle inspection system</t>
  </si>
  <si>
    <t>71902</t>
  </si>
  <si>
    <t>Microcontrol</t>
  </si>
  <si>
    <t>MWE Plus</t>
  </si>
  <si>
    <t>UV Wafer Eraser with cassette loading</t>
  </si>
  <si>
    <t>200 mm , 150 mm, 125 mm</t>
  </si>
  <si>
    <t>77665</t>
  </si>
  <si>
    <t>Neslab</t>
  </si>
  <si>
    <t>HX-2000</t>
  </si>
  <si>
    <t>75 KW Recirculating Chiller</t>
  </si>
  <si>
    <t>chiller</t>
  </si>
  <si>
    <t>71760</t>
  </si>
  <si>
    <t>Oxford Plasma Technology</t>
  </si>
  <si>
    <t>DP80</t>
  </si>
  <si>
    <t>PE CVD</t>
  </si>
  <si>
    <t>UP TO 8 INCH</t>
  </si>
  <si>
    <t>San Antonio, TX</t>
  </si>
  <si>
    <t>31246</t>
  </si>
  <si>
    <t>PMS</t>
  </si>
  <si>
    <t>Liquitrack 776200</t>
  </si>
  <si>
    <t>Non volatile residual Monitor</t>
  </si>
  <si>
    <t>facilities</t>
  </si>
  <si>
    <t>54210</t>
  </si>
  <si>
    <t>Poly Design Inc.</t>
  </si>
  <si>
    <t>Heated Quartz Boat storage / drying system</t>
  </si>
  <si>
    <t>57773</t>
  </si>
  <si>
    <t>Rena</t>
  </si>
  <si>
    <t>Etcher</t>
  </si>
  <si>
    <t xml:space="preserve">In-Line Etching System </t>
  </si>
  <si>
    <t>56813</t>
  </si>
  <si>
    <t>Roth &amp; Rau</t>
  </si>
  <si>
    <t>SiNA Plus</t>
  </si>
  <si>
    <t>PECVD - Deposition of Silicon Nitride</t>
  </si>
  <si>
    <t>Temple, TX</t>
  </si>
  <si>
    <t>79602</t>
  </si>
  <si>
    <t>Salon Teknopaja OY</t>
  </si>
  <si>
    <t xml:space="preserve">PWB </t>
  </si>
  <si>
    <t>Printed Wire Board Level Drop Tester with Solder Joint Reliability tester</t>
  </si>
  <si>
    <t>SMT</t>
  </si>
  <si>
    <t>20268</t>
  </si>
  <si>
    <t>SEKISUI</t>
  </si>
  <si>
    <t>VANTEC SIGMA 200 K1</t>
  </si>
  <si>
    <t>Antistatic 200 MM Wafer shipping box</t>
  </si>
  <si>
    <t>9500</t>
  </si>
  <si>
    <t>54208</t>
  </si>
  <si>
    <t>Seminet</t>
  </si>
  <si>
    <t>Infinity SACS 251216-120-CE</t>
  </si>
  <si>
    <t xml:space="preserve">Semi-Automatic Carousel Boxed Reticle Stocker </t>
  </si>
  <si>
    <t>84342</t>
  </si>
  <si>
    <t>Semitool</t>
  </si>
  <si>
    <t>ST-921R-AA</t>
  </si>
  <si>
    <t>Spin Rinse Dryer</t>
  </si>
  <si>
    <t>84351</t>
  </si>
  <si>
    <t>ST-240</t>
  </si>
  <si>
    <t>87607</t>
  </si>
  <si>
    <t>SMC</t>
  </si>
  <si>
    <t>INR-341-59A</t>
  </si>
  <si>
    <t>DUAL CHILLER</t>
  </si>
  <si>
    <t>89968</t>
  </si>
  <si>
    <t>INR-341-61A</t>
  </si>
  <si>
    <t>Triple Loop Chiller</t>
  </si>
  <si>
    <t>73208</t>
  </si>
  <si>
    <t>Solitec</t>
  </si>
  <si>
    <t>5110</t>
  </si>
  <si>
    <t xml:space="preserve">Spin Coater </t>
  </si>
  <si>
    <t>3 to 6 inch</t>
  </si>
  <si>
    <t>71908</t>
  </si>
  <si>
    <t>ST Automation</t>
  </si>
  <si>
    <t>PTM1</t>
  </si>
  <si>
    <t>Flash Memory Tester</t>
  </si>
  <si>
    <t>3</t>
  </si>
  <si>
    <t>71910</t>
  </si>
  <si>
    <t>MT32</t>
  </si>
  <si>
    <t>Flash Memory Test System</t>
  </si>
  <si>
    <t>Italy</t>
  </si>
  <si>
    <t>78133</t>
  </si>
  <si>
    <t>QT200</t>
  </si>
  <si>
    <t xml:space="preserve">Test System </t>
  </si>
  <si>
    <t>test</t>
  </si>
  <si>
    <t>78137</t>
  </si>
  <si>
    <t xml:space="preserve">Tester System with monitor </t>
  </si>
  <si>
    <t>78138</t>
  </si>
  <si>
    <t>R.S.V.</t>
  </si>
  <si>
    <t xml:space="preserve">ST Memory Test System Electronic Automation </t>
  </si>
  <si>
    <t>79584</t>
  </si>
  <si>
    <t>STS</t>
  </si>
  <si>
    <t>320 PC</t>
  </si>
  <si>
    <t>Reactive Ion Etcher</t>
  </si>
  <si>
    <t>33413</t>
  </si>
  <si>
    <t>SYNAX</t>
  </si>
  <si>
    <t>SX3100</t>
  </si>
  <si>
    <t>Handler Ambient/Hot</t>
  </si>
  <si>
    <t>33414</t>
  </si>
  <si>
    <t>Handler</t>
  </si>
  <si>
    <t>2181</t>
  </si>
  <si>
    <t>TEL TOKYO ELECTRON</t>
  </si>
  <si>
    <t>TE 5480</t>
  </si>
  <si>
    <t>Nitride Plasma Reactive Ion Etch</t>
  </si>
  <si>
    <t>150 mm</t>
  </si>
  <si>
    <t>21064</t>
  </si>
  <si>
    <t>MB2 730 HT HT</t>
  </si>
  <si>
    <t>CVD SYSTEM, 2 CHAMBER WSi Process</t>
  </si>
  <si>
    <t>21270</t>
  </si>
  <si>
    <t>MB2 730HT</t>
  </si>
  <si>
    <t>CVD SYSTEM, 3 CHAMBER WSi Process</t>
  </si>
  <si>
    <t>78124</t>
  </si>
  <si>
    <t>P8</t>
  </si>
  <si>
    <t xml:space="preserve">Wafer Prober </t>
  </si>
  <si>
    <t>78131</t>
  </si>
  <si>
    <t>P8XL</t>
  </si>
  <si>
    <t>Fully Automatic Wafer Prober (Gold Chuck)</t>
  </si>
  <si>
    <t>54232</t>
  </si>
  <si>
    <t>Teradyne</t>
  </si>
  <si>
    <t>J994</t>
  </si>
  <si>
    <t>Memory Tester</t>
  </si>
  <si>
    <t>78361</t>
  </si>
  <si>
    <t>J971SP (Spares)</t>
  </si>
  <si>
    <t>Boards from VLSI test system</t>
  </si>
  <si>
    <t>87651</t>
  </si>
  <si>
    <t>Verigy / Agilent</t>
  </si>
  <si>
    <t>V6000e</t>
  </si>
  <si>
    <t>15619</t>
  </si>
  <si>
    <t>VERTEQ</t>
  </si>
  <si>
    <t>FLUOROCARBON RD4500 CLASSIC</t>
  </si>
  <si>
    <t>SRD</t>
  </si>
  <si>
    <t>2</t>
  </si>
  <si>
    <t>100 mm</t>
  </si>
  <si>
    <t>A1  avezzano, Italy</t>
  </si>
  <si>
    <t>79594</t>
  </si>
  <si>
    <t>Vision Engineering</t>
  </si>
  <si>
    <t>Dynascope</t>
  </si>
  <si>
    <t>Inspection Microscope</t>
  </si>
  <si>
    <t>80238</t>
  </si>
  <si>
    <t>Weiss</t>
  </si>
  <si>
    <t>TS130</t>
  </si>
  <si>
    <t>Thermal shock testing chamber</t>
  </si>
  <si>
    <t>Aezzano, 67051, Italy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</si>
</sst>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.MM\.YYYY"/>
  </numFmts>
  <fonts count="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140" zoomScaleNormal="140" workbookViewId="0" topLeftCell="A1">
      <selection activeCell="I1" sqref="I1"/>
    </sheetView>
  </sheetViews>
  <sheetFormatPr defaultColWidth="8.00390625" defaultRowHeight="13.5" customHeight="1"/>
  <cols>
    <col min="1" max="1" width="48.421875" style="0" customWidth="1"/>
    <col min="2" max="2" width="5.7109375" style="0" customWidth="1"/>
    <col min="3" max="3" width="18.140625" style="0" customWidth="1"/>
    <col min="4" max="4" width="26.8515625" style="0" customWidth="1"/>
    <col min="5" max="5" width="44.140625" style="0" customWidth="1"/>
    <col min="6" max="6" width="9.00390625" style="0" customWidth="1"/>
    <col min="7" max="7" width="11.28125" style="0" customWidth="1"/>
    <col min="8" max="16384" width="9.0039062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customHeight="1">
      <c r="A2" s="2">
        <f>HYPERLINK("https://www.fabsurplus.com/sdi_catalog/salesItemDetails.do?id=87652")</f>
        <v>0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/>
      <c r="I2" s="2" t="s">
        <v>15</v>
      </c>
    </row>
    <row r="3" spans="1:9" ht="13.5" customHeight="1">
      <c r="A3" s="2">
        <f>HYPERLINK("https://www.fabsurplus.com/sdi_catalog/salesItemDetails.do?id=92009")</f>
        <v>0</v>
      </c>
      <c r="B3" s="2" t="s">
        <v>16</v>
      </c>
      <c r="C3" s="2" t="s">
        <v>10</v>
      </c>
      <c r="D3" s="2" t="s">
        <v>17</v>
      </c>
      <c r="E3" s="2" t="s">
        <v>18</v>
      </c>
      <c r="F3" s="2" t="s">
        <v>19</v>
      </c>
      <c r="G3" s="2" t="s">
        <v>20</v>
      </c>
      <c r="H3" s="2"/>
      <c r="I3" s="2" t="s">
        <v>21</v>
      </c>
    </row>
    <row r="4" spans="1:9" ht="13.5" customHeight="1">
      <c r="A4" s="3">
        <f>HYPERLINK("https://www.fabsurplus.com/sdi_catalog/salesItemDetails.do?id=10637")</f>
        <v>0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13</v>
      </c>
      <c r="G4" s="3" t="s">
        <v>26</v>
      </c>
      <c r="H4" s="4">
        <v>34851</v>
      </c>
      <c r="I4" s="3" t="s">
        <v>15</v>
      </c>
    </row>
    <row r="5" spans="1:9" ht="13.5" customHeight="1">
      <c r="A5" s="2">
        <f>HYPERLINK("https://www.fabsurplus.com/sdi_catalog/salesItemDetails.do?id=34740")</f>
        <v>0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13</v>
      </c>
      <c r="G5" s="2" t="s">
        <v>31</v>
      </c>
      <c r="H5" s="5">
        <v>38657.041666666664</v>
      </c>
      <c r="I5" s="2" t="s">
        <v>32</v>
      </c>
    </row>
    <row r="6" spans="1:9" ht="13.5" customHeight="1">
      <c r="A6" s="3">
        <f>HYPERLINK("https://www.fabsurplus.com/sdi_catalog/salesItemDetails.do?id=3419")</f>
        <v>0</v>
      </c>
      <c r="B6" s="3" t="s">
        <v>33</v>
      </c>
      <c r="C6" s="3" t="s">
        <v>34</v>
      </c>
      <c r="D6" s="3" t="s">
        <v>35</v>
      </c>
      <c r="E6" s="3" t="s">
        <v>36</v>
      </c>
      <c r="F6" s="3" t="s">
        <v>13</v>
      </c>
      <c r="G6" s="3" t="s">
        <v>37</v>
      </c>
      <c r="H6" s="4">
        <v>34335</v>
      </c>
      <c r="I6" s="3" t="s">
        <v>38</v>
      </c>
    </row>
    <row r="7" spans="1:9" ht="13.5" customHeight="1">
      <c r="A7" s="2">
        <f>HYPERLINK("https://www.fabsurplus.com/sdi_catalog/salesItemDetails.do?id=11568")</f>
        <v>0</v>
      </c>
      <c r="B7" s="2" t="s">
        <v>39</v>
      </c>
      <c r="C7" s="2" t="s">
        <v>34</v>
      </c>
      <c r="D7" s="2" t="s">
        <v>40</v>
      </c>
      <c r="E7" s="2" t="s">
        <v>41</v>
      </c>
      <c r="F7" s="2" t="s">
        <v>13</v>
      </c>
      <c r="G7" s="2" t="s">
        <v>26</v>
      </c>
      <c r="H7" s="2"/>
      <c r="I7" s="2" t="s">
        <v>15</v>
      </c>
    </row>
    <row r="8" spans="1:9" ht="13.5" customHeight="1">
      <c r="A8" s="3">
        <f>HYPERLINK("https://www.fabsurplus.com/sdi_catalog/salesItemDetails.do?id=83514")</f>
        <v>0</v>
      </c>
      <c r="B8" s="3" t="s">
        <v>42</v>
      </c>
      <c r="C8" s="3" t="s">
        <v>34</v>
      </c>
      <c r="D8" s="3" t="s">
        <v>43</v>
      </c>
      <c r="E8" s="3" t="s">
        <v>44</v>
      </c>
      <c r="F8" s="3" t="s">
        <v>13</v>
      </c>
      <c r="G8" s="3" t="s">
        <v>31</v>
      </c>
      <c r="H8" s="4">
        <v>35582</v>
      </c>
      <c r="I8" s="3" t="s">
        <v>15</v>
      </c>
    </row>
    <row r="9" spans="1:9" ht="13.5" customHeight="1">
      <c r="A9" s="2">
        <f>HYPERLINK("https://www.fabsurplus.com/sdi_catalog/salesItemDetails.do?id=54859")</f>
        <v>0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13</v>
      </c>
      <c r="G9" s="2" t="s">
        <v>49</v>
      </c>
      <c r="H9" s="5">
        <v>38687</v>
      </c>
      <c r="I9" s="2" t="s">
        <v>50</v>
      </c>
    </row>
    <row r="10" spans="1:9" ht="13.5" customHeight="1">
      <c r="A10" s="3">
        <f>HYPERLINK("https://www.fabsurplus.com/sdi_catalog/salesItemDetails.do?id=52164")</f>
        <v>0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13</v>
      </c>
      <c r="G10" s="3" t="s">
        <v>20</v>
      </c>
      <c r="H10" s="4">
        <v>36342</v>
      </c>
      <c r="I10" s="3" t="s">
        <v>55</v>
      </c>
    </row>
    <row r="11" spans="1:9" ht="13.5" customHeight="1">
      <c r="A11" s="2">
        <f>HYPERLINK("https://www.fabsurplus.com/sdi_catalog/salesItemDetails.do?id=68025")</f>
        <v>0</v>
      </c>
      <c r="B11" s="2" t="s">
        <v>56</v>
      </c>
      <c r="C11" s="2" t="s">
        <v>52</v>
      </c>
      <c r="D11" s="2" t="s">
        <v>57</v>
      </c>
      <c r="E11" s="2" t="s">
        <v>58</v>
      </c>
      <c r="F11" s="2" t="s">
        <v>13</v>
      </c>
      <c r="G11" s="2" t="s">
        <v>59</v>
      </c>
      <c r="H11" s="5">
        <v>36678</v>
      </c>
      <c r="I11" s="2" t="s">
        <v>60</v>
      </c>
    </row>
    <row r="12" spans="1:9" ht="13.5" customHeight="1">
      <c r="A12" s="3">
        <f>HYPERLINK("https://www.fabsurplus.com/sdi_catalog/salesItemDetails.do?id=56140")</f>
        <v>0</v>
      </c>
      <c r="B12" s="3" t="s">
        <v>61</v>
      </c>
      <c r="C12" s="3" t="s">
        <v>62</v>
      </c>
      <c r="D12" s="3" t="s">
        <v>63</v>
      </c>
      <c r="E12" s="3" t="s">
        <v>64</v>
      </c>
      <c r="F12" s="3" t="s">
        <v>13</v>
      </c>
      <c r="G12" s="3" t="s">
        <v>49</v>
      </c>
      <c r="H12" s="4">
        <v>37043</v>
      </c>
      <c r="I12" s="3" t="s">
        <v>65</v>
      </c>
    </row>
    <row r="13" spans="1:9" ht="13.5" customHeight="1">
      <c r="A13" s="2">
        <f>HYPERLINK("https://www.fabsurplus.com/sdi_catalog/salesItemDetails.do?id=56144")</f>
        <v>0</v>
      </c>
      <c r="B13" s="2" t="s">
        <v>66</v>
      </c>
      <c r="C13" s="2" t="s">
        <v>67</v>
      </c>
      <c r="D13" s="2" t="s">
        <v>68</v>
      </c>
      <c r="E13" s="2" t="s">
        <v>69</v>
      </c>
      <c r="F13" s="2" t="s">
        <v>13</v>
      </c>
      <c r="G13" s="2" t="s">
        <v>49</v>
      </c>
      <c r="H13" s="5">
        <v>37773</v>
      </c>
      <c r="I13" s="2" t="s">
        <v>65</v>
      </c>
    </row>
    <row r="14" spans="1:9" ht="13.5" customHeight="1">
      <c r="A14" s="2">
        <f>HYPERLINK("https://www.fabsurplus.com/sdi_catalog/salesItemDetails.do?id=78638")</f>
        <v>0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13</v>
      </c>
      <c r="G14" s="2" t="s">
        <v>74</v>
      </c>
      <c r="H14" s="2"/>
      <c r="I14" s="2" t="s">
        <v>75</v>
      </c>
    </row>
    <row r="15" spans="1:9" ht="13.5" customHeight="1">
      <c r="A15" s="3">
        <f>HYPERLINK("https://www.fabsurplus.com/sdi_catalog/salesItemDetails.do?id=87089")</f>
        <v>0</v>
      </c>
      <c r="B15" s="3" t="s">
        <v>76</v>
      </c>
      <c r="C15" s="3" t="s">
        <v>71</v>
      </c>
      <c r="D15" s="3" t="s">
        <v>77</v>
      </c>
      <c r="E15" s="3" t="s">
        <v>78</v>
      </c>
      <c r="F15" s="3" t="s">
        <v>13</v>
      </c>
      <c r="G15" s="3" t="s">
        <v>79</v>
      </c>
      <c r="H15" s="4">
        <v>37561</v>
      </c>
      <c r="I15" s="3" t="s">
        <v>15</v>
      </c>
    </row>
    <row r="16" spans="1:9" ht="13.5" customHeight="1">
      <c r="A16" s="2">
        <f>HYPERLINK("https://www.fabsurplus.com/sdi_catalog/salesItemDetails.do?id=79394")</f>
        <v>0</v>
      </c>
      <c r="B16" s="2" t="s">
        <v>80</v>
      </c>
      <c r="C16" s="2" t="s">
        <v>81</v>
      </c>
      <c r="D16" s="2" t="s">
        <v>82</v>
      </c>
      <c r="E16" s="2" t="s">
        <v>83</v>
      </c>
      <c r="F16" s="2" t="s">
        <v>13</v>
      </c>
      <c r="G16" s="2" t="s">
        <v>84</v>
      </c>
      <c r="H16" s="2"/>
      <c r="I16" s="2" t="s">
        <v>15</v>
      </c>
    </row>
    <row r="17" spans="1:9" ht="13.5" customHeight="1">
      <c r="A17" s="3">
        <f>HYPERLINK("https://www.fabsurplus.com/sdi_catalog/salesItemDetails.do?id=79395")</f>
        <v>0</v>
      </c>
      <c r="B17" s="3" t="s">
        <v>85</v>
      </c>
      <c r="C17" s="3" t="s">
        <v>81</v>
      </c>
      <c r="D17" s="3" t="s">
        <v>82</v>
      </c>
      <c r="E17" s="3" t="s">
        <v>83</v>
      </c>
      <c r="F17" s="3" t="s">
        <v>13</v>
      </c>
      <c r="G17" s="3" t="s">
        <v>84</v>
      </c>
      <c r="H17" s="3"/>
      <c r="I17" s="3" t="s">
        <v>15</v>
      </c>
    </row>
    <row r="18" spans="1:9" ht="13.5" customHeight="1">
      <c r="A18" s="3">
        <f>HYPERLINK("https://www.fabsurplus.com/sdi_catalog/salesItemDetails.do?id=54217")</f>
        <v>0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13</v>
      </c>
      <c r="G18" s="3" t="s">
        <v>90</v>
      </c>
      <c r="H18" s="4">
        <v>39173.083333333336</v>
      </c>
      <c r="I18" s="3" t="s">
        <v>91</v>
      </c>
    </row>
    <row r="19" spans="1:9" ht="13.5" customHeight="1">
      <c r="A19" s="2">
        <f>HYPERLINK("https://www.fabsurplus.com/sdi_catalog/salesItemDetails.do?id=54218")</f>
        <v>0</v>
      </c>
      <c r="B19" s="2" t="s">
        <v>92</v>
      </c>
      <c r="C19" s="2" t="s">
        <v>87</v>
      </c>
      <c r="D19" s="2" t="s">
        <v>88</v>
      </c>
      <c r="E19" s="2" t="s">
        <v>89</v>
      </c>
      <c r="F19" s="2" t="s">
        <v>13</v>
      </c>
      <c r="G19" s="2" t="s">
        <v>90</v>
      </c>
      <c r="H19" s="5">
        <v>39173.083333333336</v>
      </c>
      <c r="I19" s="2" t="s">
        <v>91</v>
      </c>
    </row>
    <row r="20" spans="1:9" ht="13.5" customHeight="1">
      <c r="A20" s="3">
        <f>HYPERLINK("https://www.fabsurplus.com/sdi_catalog/salesItemDetails.do?id=54219")</f>
        <v>0</v>
      </c>
      <c r="B20" s="3" t="s">
        <v>93</v>
      </c>
      <c r="C20" s="3" t="s">
        <v>87</v>
      </c>
      <c r="D20" s="3" t="s">
        <v>88</v>
      </c>
      <c r="E20" s="3" t="s">
        <v>89</v>
      </c>
      <c r="F20" s="3" t="s">
        <v>13</v>
      </c>
      <c r="G20" s="3" t="s">
        <v>90</v>
      </c>
      <c r="H20" s="4">
        <v>39173.083333333336</v>
      </c>
      <c r="I20" s="3" t="s">
        <v>91</v>
      </c>
    </row>
    <row r="21" spans="1:9" ht="13.5" customHeight="1">
      <c r="A21" s="2">
        <f>HYPERLINK("https://www.fabsurplus.com/sdi_catalog/salesItemDetails.do?id=54220")</f>
        <v>0</v>
      </c>
      <c r="B21" s="2" t="s">
        <v>94</v>
      </c>
      <c r="C21" s="2" t="s">
        <v>87</v>
      </c>
      <c r="D21" s="2" t="s">
        <v>95</v>
      </c>
      <c r="E21" s="2" t="s">
        <v>89</v>
      </c>
      <c r="F21" s="2" t="s">
        <v>13</v>
      </c>
      <c r="G21" s="2" t="s">
        <v>90</v>
      </c>
      <c r="H21" s="5">
        <v>36678.083333333336</v>
      </c>
      <c r="I21" s="2" t="s">
        <v>91</v>
      </c>
    </row>
    <row r="22" spans="1:9" ht="13.5" customHeight="1">
      <c r="A22" s="3">
        <f>HYPERLINK("https://www.fabsurplus.com/sdi_catalog/salesItemDetails.do?id=54221")</f>
        <v>0</v>
      </c>
      <c r="B22" s="3" t="s">
        <v>96</v>
      </c>
      <c r="C22" s="3" t="s">
        <v>87</v>
      </c>
      <c r="D22" s="3" t="s">
        <v>95</v>
      </c>
      <c r="E22" s="3" t="s">
        <v>89</v>
      </c>
      <c r="F22" s="3" t="s">
        <v>13</v>
      </c>
      <c r="G22" s="3" t="s">
        <v>90</v>
      </c>
      <c r="H22" s="4">
        <v>36678</v>
      </c>
      <c r="I22" s="3" t="s">
        <v>91</v>
      </c>
    </row>
    <row r="23" spans="1:9" ht="13.5" customHeight="1">
      <c r="A23" s="2">
        <f>HYPERLINK("https://www.fabsurplus.com/sdi_catalog/salesItemDetails.do?id=54222")</f>
        <v>0</v>
      </c>
      <c r="B23" s="2" t="s">
        <v>97</v>
      </c>
      <c r="C23" s="2" t="s">
        <v>87</v>
      </c>
      <c r="D23" s="2" t="s">
        <v>98</v>
      </c>
      <c r="E23" s="2" t="s">
        <v>99</v>
      </c>
      <c r="F23" s="2" t="s">
        <v>13</v>
      </c>
      <c r="G23" s="2" t="s">
        <v>90</v>
      </c>
      <c r="H23" s="5">
        <v>36678</v>
      </c>
      <c r="I23" s="2" t="s">
        <v>91</v>
      </c>
    </row>
    <row r="24" spans="1:9" ht="13.5" customHeight="1">
      <c r="A24" s="3">
        <f>HYPERLINK("https://www.fabsurplus.com/sdi_catalog/salesItemDetails.do?id=81822")</f>
        <v>0</v>
      </c>
      <c r="B24" s="3" t="s">
        <v>100</v>
      </c>
      <c r="C24" s="3" t="s">
        <v>87</v>
      </c>
      <c r="D24" s="3" t="s">
        <v>101</v>
      </c>
      <c r="E24" s="3" t="s">
        <v>102</v>
      </c>
      <c r="F24" s="3" t="s">
        <v>13</v>
      </c>
      <c r="G24" s="3" t="s">
        <v>84</v>
      </c>
      <c r="H24" s="4">
        <v>32660.083333333332</v>
      </c>
      <c r="I24" s="3" t="s">
        <v>75</v>
      </c>
    </row>
    <row r="25" spans="1:9" ht="13.5" customHeight="1">
      <c r="A25" s="2">
        <f>HYPERLINK("https://www.fabsurplus.com/sdi_catalog/salesItemDetails.do?id=89969")</f>
        <v>0</v>
      </c>
      <c r="B25" s="2" t="s">
        <v>103</v>
      </c>
      <c r="C25" s="2" t="s">
        <v>87</v>
      </c>
      <c r="D25" s="2" t="s">
        <v>104</v>
      </c>
      <c r="E25" s="2" t="s">
        <v>105</v>
      </c>
      <c r="F25" s="2" t="s">
        <v>13</v>
      </c>
      <c r="G25" s="2" t="s">
        <v>106</v>
      </c>
      <c r="H25" s="5">
        <v>35217</v>
      </c>
      <c r="I25" s="2" t="s">
        <v>15</v>
      </c>
    </row>
    <row r="26" spans="1:9" ht="13.5" customHeight="1">
      <c r="A26" s="3">
        <f>HYPERLINK("https://www.fabsurplus.com/sdi_catalog/salesItemDetails.do?id=95412")</f>
        <v>0</v>
      </c>
      <c r="B26" s="3" t="s">
        <v>107</v>
      </c>
      <c r="C26" s="3" t="s">
        <v>87</v>
      </c>
      <c r="D26" s="3" t="s">
        <v>104</v>
      </c>
      <c r="E26" s="3" t="s">
        <v>105</v>
      </c>
      <c r="F26" s="3" t="s">
        <v>13</v>
      </c>
      <c r="G26" s="3" t="s">
        <v>106</v>
      </c>
      <c r="H26" s="4">
        <v>35217</v>
      </c>
      <c r="I26" s="3" t="s">
        <v>15</v>
      </c>
    </row>
    <row r="27" spans="1:9" ht="13.5" customHeight="1">
      <c r="A27" s="2">
        <f>HYPERLINK("https://www.fabsurplus.com/sdi_catalog/salesItemDetails.do?id=95559")</f>
        <v>0</v>
      </c>
      <c r="B27" s="2" t="s">
        <v>108</v>
      </c>
      <c r="C27" s="2" t="s">
        <v>87</v>
      </c>
      <c r="D27" s="2" t="s">
        <v>109</v>
      </c>
      <c r="E27" s="2" t="s">
        <v>110</v>
      </c>
      <c r="F27" s="2" t="s">
        <v>13</v>
      </c>
      <c r="G27" s="2" t="s">
        <v>84</v>
      </c>
      <c r="H27" s="5">
        <v>36678</v>
      </c>
      <c r="I27" s="2" t="s">
        <v>15</v>
      </c>
    </row>
    <row r="28" spans="1:9" ht="13.5" customHeight="1">
      <c r="A28" s="3">
        <f>HYPERLINK("https://www.fabsurplus.com/sdi_catalog/salesItemDetails.do?id=78132")</f>
        <v>0</v>
      </c>
      <c r="B28" s="3" t="s">
        <v>111</v>
      </c>
      <c r="C28" s="3" t="s">
        <v>112</v>
      </c>
      <c r="D28" s="3" t="s">
        <v>113</v>
      </c>
      <c r="E28" s="3" t="s">
        <v>114</v>
      </c>
      <c r="F28" s="3" t="s">
        <v>13</v>
      </c>
      <c r="G28" s="3" t="s">
        <v>31</v>
      </c>
      <c r="H28" s="4">
        <v>35827</v>
      </c>
      <c r="I28" s="3" t="s">
        <v>15</v>
      </c>
    </row>
    <row r="29" spans="1:9" ht="13.5" customHeight="1">
      <c r="A29" s="2">
        <f>HYPERLINK("https://www.fabsurplus.com/sdi_catalog/salesItemDetails.do?id=92047")</f>
        <v>0</v>
      </c>
      <c r="B29" s="2" t="s">
        <v>115</v>
      </c>
      <c r="C29" s="2" t="s">
        <v>116</v>
      </c>
      <c r="D29" s="2" t="s">
        <v>117</v>
      </c>
      <c r="E29" s="2" t="s">
        <v>118</v>
      </c>
      <c r="F29" s="2" t="s">
        <v>13</v>
      </c>
      <c r="G29" s="2" t="s">
        <v>119</v>
      </c>
      <c r="H29" s="5">
        <v>40695</v>
      </c>
      <c r="I29" s="2" t="s">
        <v>15</v>
      </c>
    </row>
    <row r="30" spans="1:9" ht="13.5" customHeight="1">
      <c r="A30" s="2">
        <f>HYPERLINK("https://www.fabsurplus.com/sdi_catalog/salesItemDetails.do?id=83513")</f>
        <v>0</v>
      </c>
      <c r="B30" s="2" t="s">
        <v>120</v>
      </c>
      <c r="C30" s="2" t="s">
        <v>121</v>
      </c>
      <c r="D30" s="2" t="s">
        <v>122</v>
      </c>
      <c r="E30" s="2" t="s">
        <v>123</v>
      </c>
      <c r="F30" s="2" t="s">
        <v>13</v>
      </c>
      <c r="G30" s="2" t="s">
        <v>106</v>
      </c>
      <c r="H30" s="5">
        <v>40391</v>
      </c>
      <c r="I30" s="2" t="s">
        <v>124</v>
      </c>
    </row>
    <row r="31" spans="1:9" ht="13.5" customHeight="1">
      <c r="A31" s="3">
        <f>HYPERLINK("https://www.fabsurplus.com/sdi_catalog/salesItemDetails.do?id=83739")</f>
        <v>0</v>
      </c>
      <c r="B31" s="3" t="s">
        <v>125</v>
      </c>
      <c r="C31" s="3" t="s">
        <v>126</v>
      </c>
      <c r="D31" s="3" t="s">
        <v>127</v>
      </c>
      <c r="E31" s="3" t="s">
        <v>128</v>
      </c>
      <c r="F31" s="3" t="s">
        <v>13</v>
      </c>
      <c r="G31" s="3" t="s">
        <v>74</v>
      </c>
      <c r="H31" s="3"/>
      <c r="I31" s="3" t="s">
        <v>60</v>
      </c>
    </row>
    <row r="32" spans="1:9" ht="13.5" customHeight="1">
      <c r="A32" s="2">
        <f>HYPERLINK("https://www.fabsurplus.com/sdi_catalog/salesItemDetails.do?id=83515")</f>
        <v>0</v>
      </c>
      <c r="B32" s="2" t="s">
        <v>129</v>
      </c>
      <c r="C32" s="2" t="s">
        <v>130</v>
      </c>
      <c r="D32" s="2" t="s">
        <v>131</v>
      </c>
      <c r="E32" s="2" t="s">
        <v>132</v>
      </c>
      <c r="F32" s="2" t="s">
        <v>13</v>
      </c>
      <c r="G32" s="2" t="s">
        <v>106</v>
      </c>
      <c r="H32" s="5">
        <v>38139</v>
      </c>
      <c r="I32" s="2" t="s">
        <v>133</v>
      </c>
    </row>
    <row r="33" spans="1:9" ht="13.5" customHeight="1">
      <c r="A33" s="3">
        <f>HYPERLINK("https://www.fabsurplus.com/sdi_catalog/salesItemDetails.do?id=1557")</f>
        <v>0</v>
      </c>
      <c r="B33" s="3" t="s">
        <v>134</v>
      </c>
      <c r="C33" s="3" t="s">
        <v>135</v>
      </c>
      <c r="D33" s="3" t="s">
        <v>136</v>
      </c>
      <c r="E33" s="3" t="s">
        <v>137</v>
      </c>
      <c r="F33" s="3" t="s">
        <v>13</v>
      </c>
      <c r="G33" s="3" t="s">
        <v>138</v>
      </c>
      <c r="H33" s="4">
        <v>33756</v>
      </c>
      <c r="I33" s="3" t="s">
        <v>15</v>
      </c>
    </row>
    <row r="34" spans="1:9" ht="13.5" customHeight="1">
      <c r="A34" s="2">
        <f>HYPERLINK("https://www.fabsurplus.com/sdi_catalog/salesItemDetails.do?id=95405")</f>
        <v>0</v>
      </c>
      <c r="B34" s="2" t="s">
        <v>139</v>
      </c>
      <c r="C34" s="2" t="s">
        <v>140</v>
      </c>
      <c r="D34" s="2" t="s">
        <v>136</v>
      </c>
      <c r="E34" s="2" t="s">
        <v>137</v>
      </c>
      <c r="F34" s="2" t="s">
        <v>13</v>
      </c>
      <c r="G34" s="2" t="s">
        <v>138</v>
      </c>
      <c r="H34" s="5">
        <v>33756</v>
      </c>
      <c r="I34" s="2" t="s">
        <v>15</v>
      </c>
    </row>
    <row r="35" spans="1:9" ht="13.5" customHeight="1">
      <c r="A35" s="2">
        <f>HYPERLINK("https://www.fabsurplus.com/sdi_catalog/salesItemDetails.do?id=79600")</f>
        <v>0</v>
      </c>
      <c r="B35" s="2" t="s">
        <v>141</v>
      </c>
      <c r="C35" s="2" t="s">
        <v>142</v>
      </c>
      <c r="D35" s="2" t="s">
        <v>143</v>
      </c>
      <c r="E35" s="2" t="s">
        <v>144</v>
      </c>
      <c r="F35" s="2" t="s">
        <v>13</v>
      </c>
      <c r="G35" s="2" t="s">
        <v>145</v>
      </c>
      <c r="H35" s="5">
        <v>36678</v>
      </c>
      <c r="I35" s="2" t="s">
        <v>146</v>
      </c>
    </row>
    <row r="36" spans="1:9" ht="13.5" customHeight="1">
      <c r="A36" s="3">
        <f>HYPERLINK("https://www.fabsurplus.com/sdi_catalog/salesItemDetails.do?id=95406")</f>
        <v>0</v>
      </c>
      <c r="B36" s="3" t="s">
        <v>147</v>
      </c>
      <c r="C36" s="3" t="s">
        <v>142</v>
      </c>
      <c r="D36" s="3" t="s">
        <v>143</v>
      </c>
      <c r="E36" s="3" t="s">
        <v>144</v>
      </c>
      <c r="F36" s="3" t="s">
        <v>13</v>
      </c>
      <c r="G36" s="3" t="s">
        <v>145</v>
      </c>
      <c r="H36" s="4">
        <v>36678</v>
      </c>
      <c r="I36" s="3" t="s">
        <v>146</v>
      </c>
    </row>
    <row r="37" spans="1:9" ht="13.5" customHeight="1">
      <c r="A37" s="2">
        <f>HYPERLINK("https://www.fabsurplus.com/sdi_catalog/salesItemDetails.do?id=95407")</f>
        <v>0</v>
      </c>
      <c r="B37" s="2" t="s">
        <v>148</v>
      </c>
      <c r="C37" s="2" t="s">
        <v>142</v>
      </c>
      <c r="D37" s="2" t="s">
        <v>143</v>
      </c>
      <c r="E37" s="2" t="s">
        <v>149</v>
      </c>
      <c r="F37" s="2" t="s">
        <v>13</v>
      </c>
      <c r="G37" s="2" t="s">
        <v>145</v>
      </c>
      <c r="H37" s="5">
        <v>36678</v>
      </c>
      <c r="I37" s="2" t="s">
        <v>146</v>
      </c>
    </row>
    <row r="38" spans="1:9" ht="13.5" customHeight="1">
      <c r="A38" s="3">
        <f>HYPERLINK("https://www.fabsurplus.com/sdi_catalog/salesItemDetails.do?id=76735")</f>
        <v>0</v>
      </c>
      <c r="B38" s="3" t="s">
        <v>150</v>
      </c>
      <c r="C38" s="3" t="s">
        <v>151</v>
      </c>
      <c r="D38" s="3" t="s">
        <v>152</v>
      </c>
      <c r="E38" s="3" t="s">
        <v>153</v>
      </c>
      <c r="F38" s="3" t="s">
        <v>13</v>
      </c>
      <c r="G38" s="3" t="s">
        <v>31</v>
      </c>
      <c r="H38" s="4">
        <v>38169</v>
      </c>
      <c r="I38" s="3" t="s">
        <v>15</v>
      </c>
    </row>
    <row r="39" spans="1:9" ht="13.5" customHeight="1">
      <c r="A39" s="2">
        <f>HYPERLINK("https://www.fabsurplus.com/sdi_catalog/salesItemDetails.do?id=76736")</f>
        <v>0</v>
      </c>
      <c r="B39" s="2" t="s">
        <v>154</v>
      </c>
      <c r="C39" s="2" t="s">
        <v>151</v>
      </c>
      <c r="D39" s="2" t="s">
        <v>152</v>
      </c>
      <c r="E39" s="2" t="s">
        <v>153</v>
      </c>
      <c r="F39" s="2" t="s">
        <v>13</v>
      </c>
      <c r="G39" s="2" t="s">
        <v>31</v>
      </c>
      <c r="H39" s="5">
        <v>38169</v>
      </c>
      <c r="I39" s="2" t="s">
        <v>15</v>
      </c>
    </row>
    <row r="40" spans="1:9" ht="13.5" customHeight="1">
      <c r="A40" s="3">
        <f>HYPERLINK("https://www.fabsurplus.com/sdi_catalog/salesItemDetails.do?id=76737")</f>
        <v>0</v>
      </c>
      <c r="B40" s="3" t="s">
        <v>155</v>
      </c>
      <c r="C40" s="3" t="s">
        <v>151</v>
      </c>
      <c r="D40" s="3" t="s">
        <v>152</v>
      </c>
      <c r="E40" s="3" t="s">
        <v>153</v>
      </c>
      <c r="F40" s="3" t="s">
        <v>13</v>
      </c>
      <c r="G40" s="3" t="s">
        <v>31</v>
      </c>
      <c r="H40" s="4">
        <v>38169</v>
      </c>
      <c r="I40" s="3" t="s">
        <v>15</v>
      </c>
    </row>
    <row r="41" spans="1:9" ht="13.5" customHeight="1">
      <c r="A41" s="2">
        <f>HYPERLINK("https://www.fabsurplus.com/sdi_catalog/salesItemDetails.do?id=76738")</f>
        <v>0</v>
      </c>
      <c r="B41" s="2" t="s">
        <v>156</v>
      </c>
      <c r="C41" s="2" t="s">
        <v>151</v>
      </c>
      <c r="D41" s="2" t="s">
        <v>152</v>
      </c>
      <c r="E41" s="2" t="s">
        <v>153</v>
      </c>
      <c r="F41" s="2" t="s">
        <v>13</v>
      </c>
      <c r="G41" s="2" t="s">
        <v>31</v>
      </c>
      <c r="H41" s="5">
        <v>38169</v>
      </c>
      <c r="I41" s="2" t="s">
        <v>15</v>
      </c>
    </row>
    <row r="42" spans="1:9" ht="13.5" customHeight="1">
      <c r="A42" s="3">
        <f>HYPERLINK("https://www.fabsurplus.com/sdi_catalog/salesItemDetails.do?id=76739")</f>
        <v>0</v>
      </c>
      <c r="B42" s="3" t="s">
        <v>157</v>
      </c>
      <c r="C42" s="3" t="s">
        <v>151</v>
      </c>
      <c r="D42" s="3" t="s">
        <v>152</v>
      </c>
      <c r="E42" s="3" t="s">
        <v>153</v>
      </c>
      <c r="F42" s="3" t="s">
        <v>13</v>
      </c>
      <c r="G42" s="3" t="s">
        <v>31</v>
      </c>
      <c r="H42" s="4">
        <v>38231</v>
      </c>
      <c r="I42" s="3" t="s">
        <v>15</v>
      </c>
    </row>
    <row r="43" spans="1:9" ht="13.5" customHeight="1">
      <c r="A43" s="3">
        <f>HYPERLINK("https://www.fabsurplus.com/sdi_catalog/salesItemDetails.do?id=71907")</f>
        <v>0</v>
      </c>
      <c r="B43" s="3" t="s">
        <v>158</v>
      </c>
      <c r="C43" s="3" t="s">
        <v>159</v>
      </c>
      <c r="D43" s="3" t="s">
        <v>160</v>
      </c>
      <c r="E43" s="3" t="s">
        <v>161</v>
      </c>
      <c r="F43" s="3" t="s">
        <v>13</v>
      </c>
      <c r="G43" s="3" t="s">
        <v>162</v>
      </c>
      <c r="H43" s="4">
        <v>37165</v>
      </c>
      <c r="I43" s="3" t="s">
        <v>15</v>
      </c>
    </row>
    <row r="44" spans="1:9" ht="13.5" customHeight="1">
      <c r="A44" s="2">
        <f>HYPERLINK("https://www.fabsurplus.com/sdi_catalog/salesItemDetails.do?id=56141")</f>
        <v>0</v>
      </c>
      <c r="B44" s="2" t="s">
        <v>163</v>
      </c>
      <c r="C44" s="2" t="s">
        <v>164</v>
      </c>
      <c r="D44" s="2" t="s">
        <v>165</v>
      </c>
      <c r="E44" s="2" t="s">
        <v>166</v>
      </c>
      <c r="F44" s="2" t="s">
        <v>13</v>
      </c>
      <c r="G44" s="2" t="s">
        <v>49</v>
      </c>
      <c r="H44" s="5">
        <v>38504.083333333336</v>
      </c>
      <c r="I44" s="2" t="s">
        <v>65</v>
      </c>
    </row>
    <row r="45" spans="1:9" ht="13.5" customHeight="1">
      <c r="A45" s="2">
        <f>HYPERLINK("https://www.fabsurplus.com/sdi_catalog/salesItemDetails.do?id=79595")</f>
        <v>0</v>
      </c>
      <c r="B45" s="2" t="s">
        <v>167</v>
      </c>
      <c r="C45" s="2" t="s">
        <v>168</v>
      </c>
      <c r="D45" s="2" t="s">
        <v>169</v>
      </c>
      <c r="E45" s="2" t="s">
        <v>170</v>
      </c>
      <c r="F45" s="2" t="s">
        <v>13</v>
      </c>
      <c r="G45" s="2" t="s">
        <v>171</v>
      </c>
      <c r="H45" s="5">
        <v>40330.083333333336</v>
      </c>
      <c r="I45" s="2" t="s">
        <v>15</v>
      </c>
    </row>
    <row r="46" spans="1:9" ht="13.5" customHeight="1">
      <c r="A46" s="3">
        <f>HYPERLINK("https://www.fabsurplus.com/sdi_catalog/salesItemDetails.do?id=1680")</f>
        <v>0</v>
      </c>
      <c r="B46" s="3" t="s">
        <v>172</v>
      </c>
      <c r="C46" s="3" t="s">
        <v>173</v>
      </c>
      <c r="D46" s="3" t="s">
        <v>174</v>
      </c>
      <c r="E46" s="3" t="s">
        <v>175</v>
      </c>
      <c r="F46" s="3" t="s">
        <v>13</v>
      </c>
      <c r="G46" s="3" t="s">
        <v>31</v>
      </c>
      <c r="H46" s="4">
        <v>34912</v>
      </c>
      <c r="I46" s="3" t="s">
        <v>15</v>
      </c>
    </row>
    <row r="47" spans="1:9" ht="13.5" customHeight="1">
      <c r="A47" s="2">
        <f>HYPERLINK("https://www.fabsurplus.com/sdi_catalog/salesItemDetails.do?id=71632")</f>
        <v>0</v>
      </c>
      <c r="B47" s="2" t="s">
        <v>176</v>
      </c>
      <c r="C47" s="2" t="s">
        <v>173</v>
      </c>
      <c r="D47" s="2" t="s">
        <v>177</v>
      </c>
      <c r="E47" s="2" t="s">
        <v>178</v>
      </c>
      <c r="F47" s="2" t="s">
        <v>13</v>
      </c>
      <c r="G47" s="2" t="s">
        <v>31</v>
      </c>
      <c r="H47" s="2"/>
      <c r="I47" s="2"/>
    </row>
    <row r="48" spans="1:9" ht="13.5" customHeight="1">
      <c r="A48" s="3">
        <f>HYPERLINK("https://www.fabsurplus.com/sdi_catalog/salesItemDetails.do?id=76682")</f>
        <v>0</v>
      </c>
      <c r="B48" s="3" t="s">
        <v>179</v>
      </c>
      <c r="C48" s="3" t="s">
        <v>173</v>
      </c>
      <c r="D48" s="3" t="s">
        <v>180</v>
      </c>
      <c r="E48" s="3" t="s">
        <v>181</v>
      </c>
      <c r="F48" s="3" t="s">
        <v>13</v>
      </c>
      <c r="G48" s="3" t="s">
        <v>31</v>
      </c>
      <c r="H48" s="4">
        <v>37895</v>
      </c>
      <c r="I48" s="3" t="s">
        <v>15</v>
      </c>
    </row>
    <row r="49" spans="1:9" ht="13.5" customHeight="1">
      <c r="A49" s="2">
        <f>HYPERLINK("https://www.fabsurplus.com/sdi_catalog/salesItemDetails.do?id=71902")</f>
        <v>0</v>
      </c>
      <c r="B49" s="2" t="s">
        <v>182</v>
      </c>
      <c r="C49" s="2" t="s">
        <v>183</v>
      </c>
      <c r="D49" s="2" t="s">
        <v>184</v>
      </c>
      <c r="E49" s="2" t="s">
        <v>185</v>
      </c>
      <c r="F49" s="2" t="s">
        <v>13</v>
      </c>
      <c r="G49" s="2" t="s">
        <v>186</v>
      </c>
      <c r="H49" s="5">
        <v>36678</v>
      </c>
      <c r="I49" s="2" t="s">
        <v>15</v>
      </c>
    </row>
    <row r="50" spans="1:9" ht="13.5" customHeight="1">
      <c r="A50" s="2">
        <f>HYPERLINK("https://www.fabsurplus.com/sdi_catalog/salesItemDetails.do?id=77665")</f>
        <v>0</v>
      </c>
      <c r="B50" s="2" t="s">
        <v>187</v>
      </c>
      <c r="C50" s="2" t="s">
        <v>188</v>
      </c>
      <c r="D50" s="2" t="s">
        <v>189</v>
      </c>
      <c r="E50" s="2" t="s">
        <v>190</v>
      </c>
      <c r="F50" s="2" t="s">
        <v>13</v>
      </c>
      <c r="G50" s="2" t="s">
        <v>191</v>
      </c>
      <c r="H50" s="5">
        <v>37135</v>
      </c>
      <c r="I50" s="2" t="s">
        <v>60</v>
      </c>
    </row>
    <row r="51" spans="1:9" ht="13.5" customHeight="1">
      <c r="A51" s="3">
        <f>HYPERLINK("https://www.fabsurplus.com/sdi_catalog/salesItemDetails.do?id=71760")</f>
        <v>0</v>
      </c>
      <c r="B51" s="3" t="s">
        <v>192</v>
      </c>
      <c r="C51" s="3" t="s">
        <v>193</v>
      </c>
      <c r="D51" s="3" t="s">
        <v>194</v>
      </c>
      <c r="E51" s="3" t="s">
        <v>195</v>
      </c>
      <c r="F51" s="3" t="s">
        <v>13</v>
      </c>
      <c r="G51" s="3" t="s">
        <v>196</v>
      </c>
      <c r="H51" s="4">
        <v>32843</v>
      </c>
      <c r="I51" s="3" t="s">
        <v>197</v>
      </c>
    </row>
    <row r="52" spans="1:9" ht="13.5" customHeight="1">
      <c r="A52" s="2">
        <f>HYPERLINK("https://www.fabsurplus.com/sdi_catalog/salesItemDetails.do?id=31246")</f>
        <v>0</v>
      </c>
      <c r="B52" s="2" t="s">
        <v>198</v>
      </c>
      <c r="C52" s="2" t="s">
        <v>199</v>
      </c>
      <c r="D52" s="2" t="s">
        <v>200</v>
      </c>
      <c r="E52" s="2" t="s">
        <v>201</v>
      </c>
      <c r="F52" s="2" t="s">
        <v>13</v>
      </c>
      <c r="G52" s="2" t="s">
        <v>202</v>
      </c>
      <c r="H52" s="5">
        <v>36465.041666666664</v>
      </c>
      <c r="I52" s="2" t="s">
        <v>32</v>
      </c>
    </row>
    <row r="53" spans="1:9" ht="13.5" customHeight="1">
      <c r="A53" s="3">
        <f>HYPERLINK("https://www.fabsurplus.com/sdi_catalog/salesItemDetails.do?id=54210")</f>
        <v>0</v>
      </c>
      <c r="B53" s="3" t="s">
        <v>203</v>
      </c>
      <c r="C53" s="3" t="s">
        <v>204</v>
      </c>
      <c r="D53" s="3" t="s">
        <v>143</v>
      </c>
      <c r="E53" s="3" t="s">
        <v>205</v>
      </c>
      <c r="F53" s="3" t="s">
        <v>13</v>
      </c>
      <c r="G53" s="3" t="s">
        <v>31</v>
      </c>
      <c r="H53" s="4">
        <v>38504.083333333336</v>
      </c>
      <c r="I53" s="3" t="s">
        <v>91</v>
      </c>
    </row>
    <row r="54" spans="1:9" ht="13.5" customHeight="1">
      <c r="A54" s="3">
        <f>HYPERLINK("https://www.fabsurplus.com/sdi_catalog/salesItemDetails.do?id=57773")</f>
        <v>0</v>
      </c>
      <c r="B54" s="3" t="s">
        <v>206</v>
      </c>
      <c r="C54" s="3" t="s">
        <v>207</v>
      </c>
      <c r="D54" s="3" t="s">
        <v>208</v>
      </c>
      <c r="E54" s="3" t="s">
        <v>209</v>
      </c>
      <c r="F54" s="3" t="s">
        <v>13</v>
      </c>
      <c r="G54" s="3" t="s">
        <v>49</v>
      </c>
      <c r="H54" s="4">
        <v>38504</v>
      </c>
      <c r="I54" s="3" t="s">
        <v>60</v>
      </c>
    </row>
    <row r="55" spans="1:9" ht="13.5" customHeight="1">
      <c r="A55" s="3">
        <f>HYPERLINK("https://www.fabsurplus.com/sdi_catalog/salesItemDetails.do?id=56813")</f>
        <v>0</v>
      </c>
      <c r="B55" s="3" t="s">
        <v>210</v>
      </c>
      <c r="C55" s="3" t="s">
        <v>211</v>
      </c>
      <c r="D55" s="3" t="s">
        <v>212</v>
      </c>
      <c r="E55" s="3" t="s">
        <v>213</v>
      </c>
      <c r="F55" s="3" t="s">
        <v>13</v>
      </c>
      <c r="G55" s="3" t="s">
        <v>49</v>
      </c>
      <c r="H55" s="4">
        <v>38504</v>
      </c>
      <c r="I55" s="3" t="s">
        <v>214</v>
      </c>
    </row>
    <row r="56" spans="1:9" ht="13.5" customHeight="1">
      <c r="A56" s="3">
        <f>HYPERLINK("https://www.fabsurplus.com/sdi_catalog/salesItemDetails.do?id=79602")</f>
        <v>0</v>
      </c>
      <c r="B56" s="3" t="s">
        <v>215</v>
      </c>
      <c r="C56" s="3" t="s">
        <v>216</v>
      </c>
      <c r="D56" s="3" t="s">
        <v>217</v>
      </c>
      <c r="E56" s="3" t="s">
        <v>218</v>
      </c>
      <c r="F56" s="3" t="s">
        <v>13</v>
      </c>
      <c r="G56" s="3" t="s">
        <v>219</v>
      </c>
      <c r="H56" s="4">
        <v>38139.083333333336</v>
      </c>
      <c r="I56" s="3" t="s">
        <v>15</v>
      </c>
    </row>
    <row r="57" spans="1:9" ht="13.5" customHeight="1">
      <c r="A57" s="3">
        <f>HYPERLINK("https://www.fabsurplus.com/sdi_catalog/salesItemDetails.do?id=20268")</f>
        <v>0</v>
      </c>
      <c r="B57" s="3" t="s">
        <v>220</v>
      </c>
      <c r="C57" s="3" t="s">
        <v>221</v>
      </c>
      <c r="D57" s="3" t="s">
        <v>222</v>
      </c>
      <c r="E57" s="3" t="s">
        <v>223</v>
      </c>
      <c r="F57" s="3" t="s">
        <v>224</v>
      </c>
      <c r="G57" s="3" t="s">
        <v>31</v>
      </c>
      <c r="H57" s="4">
        <v>38899</v>
      </c>
      <c r="I57" s="3" t="s">
        <v>15</v>
      </c>
    </row>
    <row r="58" spans="1:9" ht="13.5" customHeight="1">
      <c r="A58" s="2">
        <f>HYPERLINK("https://www.fabsurplus.com/sdi_catalog/salesItemDetails.do?id=54208")</f>
        <v>0</v>
      </c>
      <c r="B58" s="2" t="s">
        <v>225</v>
      </c>
      <c r="C58" s="2" t="s">
        <v>226</v>
      </c>
      <c r="D58" s="2" t="s">
        <v>227</v>
      </c>
      <c r="E58" s="2" t="s">
        <v>228</v>
      </c>
      <c r="F58" s="2" t="s">
        <v>13</v>
      </c>
      <c r="G58" s="2" t="s">
        <v>202</v>
      </c>
      <c r="H58" s="5">
        <v>39387</v>
      </c>
      <c r="I58" s="2" t="s">
        <v>91</v>
      </c>
    </row>
    <row r="59" spans="1:9" ht="13.5" customHeight="1">
      <c r="A59" s="3">
        <f>HYPERLINK("https://www.fabsurplus.com/sdi_catalog/salesItemDetails.do?id=84342")</f>
        <v>0</v>
      </c>
      <c r="B59" s="3" t="s">
        <v>229</v>
      </c>
      <c r="C59" s="3" t="s">
        <v>230</v>
      </c>
      <c r="D59" s="3" t="s">
        <v>231</v>
      </c>
      <c r="E59" s="3" t="s">
        <v>232</v>
      </c>
      <c r="F59" s="3" t="s">
        <v>13</v>
      </c>
      <c r="G59" s="3"/>
      <c r="H59" s="3"/>
      <c r="I59" s="3" t="s">
        <v>60</v>
      </c>
    </row>
    <row r="60" spans="1:9" ht="13.5" customHeight="1">
      <c r="A60" s="2">
        <f>HYPERLINK("https://www.fabsurplus.com/sdi_catalog/salesItemDetails.do?id=84351")</f>
        <v>0</v>
      </c>
      <c r="B60" s="2" t="s">
        <v>233</v>
      </c>
      <c r="C60" s="2" t="s">
        <v>230</v>
      </c>
      <c r="D60" s="2" t="s">
        <v>234</v>
      </c>
      <c r="E60" s="2" t="s">
        <v>232</v>
      </c>
      <c r="F60" s="2" t="s">
        <v>13</v>
      </c>
      <c r="G60" s="2"/>
      <c r="H60" s="2"/>
      <c r="I60" s="2" t="s">
        <v>60</v>
      </c>
    </row>
    <row r="61" spans="1:9" ht="13.5" customHeight="1">
      <c r="A61" s="3">
        <f>HYPERLINK("https://www.fabsurplus.com/sdi_catalog/salesItemDetails.do?id=87607")</f>
        <v>0</v>
      </c>
      <c r="B61" s="3" t="s">
        <v>235</v>
      </c>
      <c r="C61" s="3" t="s">
        <v>236</v>
      </c>
      <c r="D61" s="3" t="s">
        <v>237</v>
      </c>
      <c r="E61" s="3" t="s">
        <v>238</v>
      </c>
      <c r="F61" s="3" t="s">
        <v>13</v>
      </c>
      <c r="G61" s="3" t="s">
        <v>106</v>
      </c>
      <c r="H61" s="4">
        <v>35186</v>
      </c>
      <c r="I61" s="3" t="s">
        <v>15</v>
      </c>
    </row>
    <row r="62" spans="1:9" ht="13.5" customHeight="1">
      <c r="A62" s="2">
        <f>HYPERLINK("https://www.fabsurplus.com/sdi_catalog/salesItemDetails.do?id=89968")</f>
        <v>0</v>
      </c>
      <c r="B62" s="2" t="s">
        <v>239</v>
      </c>
      <c r="C62" s="2" t="s">
        <v>236</v>
      </c>
      <c r="D62" s="2" t="s">
        <v>240</v>
      </c>
      <c r="E62" s="2" t="s">
        <v>241</v>
      </c>
      <c r="F62" s="2" t="s">
        <v>13</v>
      </c>
      <c r="G62" s="2" t="s">
        <v>106</v>
      </c>
      <c r="H62" s="2"/>
      <c r="I62" s="2" t="s">
        <v>15</v>
      </c>
    </row>
    <row r="63" spans="1:9" ht="13.5" customHeight="1">
      <c r="A63" s="3">
        <f>HYPERLINK("https://www.fabsurplus.com/sdi_catalog/salesItemDetails.do?id=73208")</f>
        <v>0</v>
      </c>
      <c r="B63" s="3" t="s">
        <v>242</v>
      </c>
      <c r="C63" s="3" t="s">
        <v>243</v>
      </c>
      <c r="D63" s="3" t="s">
        <v>244</v>
      </c>
      <c r="E63" s="3" t="s">
        <v>245</v>
      </c>
      <c r="F63" s="3" t="s">
        <v>13</v>
      </c>
      <c r="G63" s="3" t="s">
        <v>246</v>
      </c>
      <c r="H63" s="4">
        <v>36069.083333333336</v>
      </c>
      <c r="I63" s="3" t="s">
        <v>60</v>
      </c>
    </row>
    <row r="64" spans="1:9" ht="13.5" customHeight="1">
      <c r="A64" s="2">
        <f>HYPERLINK("https://www.fabsurplus.com/sdi_catalog/salesItemDetails.do?id=71908")</f>
        <v>0</v>
      </c>
      <c r="B64" s="2" t="s">
        <v>247</v>
      </c>
      <c r="C64" s="2" t="s">
        <v>248</v>
      </c>
      <c r="D64" s="2" t="s">
        <v>249</v>
      </c>
      <c r="E64" s="2" t="s">
        <v>250</v>
      </c>
      <c r="F64" s="2" t="s">
        <v>251</v>
      </c>
      <c r="G64" s="2" t="s">
        <v>14</v>
      </c>
      <c r="H64" s="2"/>
      <c r="I64" s="2" t="s">
        <v>15</v>
      </c>
    </row>
    <row r="65" spans="1:9" ht="13.5" customHeight="1">
      <c r="A65" s="3">
        <f>HYPERLINK("https://www.fabsurplus.com/sdi_catalog/salesItemDetails.do?id=71910")</f>
        <v>0</v>
      </c>
      <c r="B65" s="3" t="s">
        <v>252</v>
      </c>
      <c r="C65" s="3" t="s">
        <v>248</v>
      </c>
      <c r="D65" s="3" t="s">
        <v>253</v>
      </c>
      <c r="E65" s="3" t="s">
        <v>254</v>
      </c>
      <c r="F65" s="3" t="s">
        <v>13</v>
      </c>
      <c r="G65" s="3" t="s">
        <v>79</v>
      </c>
      <c r="H65" s="4">
        <v>39600</v>
      </c>
      <c r="I65" s="3" t="s">
        <v>255</v>
      </c>
    </row>
    <row r="66" spans="1:9" ht="13.5" customHeight="1">
      <c r="A66" s="2">
        <f>HYPERLINK("https://www.fabsurplus.com/sdi_catalog/salesItemDetails.do?id=78133")</f>
        <v>0</v>
      </c>
      <c r="B66" s="2" t="s">
        <v>256</v>
      </c>
      <c r="C66" s="2" t="s">
        <v>248</v>
      </c>
      <c r="D66" s="2" t="s">
        <v>257</v>
      </c>
      <c r="E66" s="2" t="s">
        <v>258</v>
      </c>
      <c r="F66" s="2" t="s">
        <v>13</v>
      </c>
      <c r="G66" s="2" t="s">
        <v>259</v>
      </c>
      <c r="H66" s="5">
        <v>39234</v>
      </c>
      <c r="I66" s="2" t="s">
        <v>15</v>
      </c>
    </row>
    <row r="67" spans="1:9" ht="13.5" customHeight="1">
      <c r="A67" s="3">
        <f>HYPERLINK("https://www.fabsurplus.com/sdi_catalog/salesItemDetails.do?id=78137")</f>
        <v>0</v>
      </c>
      <c r="B67" s="3" t="s">
        <v>260</v>
      </c>
      <c r="C67" s="3" t="s">
        <v>248</v>
      </c>
      <c r="D67" s="3" t="s">
        <v>257</v>
      </c>
      <c r="E67" s="3" t="s">
        <v>261</v>
      </c>
      <c r="F67" s="3" t="s">
        <v>13</v>
      </c>
      <c r="G67" s="3" t="s">
        <v>259</v>
      </c>
      <c r="H67" s="3"/>
      <c r="I67" s="3" t="s">
        <v>15</v>
      </c>
    </row>
    <row r="68" spans="1:9" ht="13.5" customHeight="1">
      <c r="A68" s="2">
        <f>HYPERLINK("https://www.fabsurplus.com/sdi_catalog/salesItemDetails.do?id=78138")</f>
        <v>0</v>
      </c>
      <c r="B68" s="2" t="s">
        <v>262</v>
      </c>
      <c r="C68" s="2" t="s">
        <v>248</v>
      </c>
      <c r="D68" s="2" t="s">
        <v>263</v>
      </c>
      <c r="E68" s="2" t="s">
        <v>264</v>
      </c>
      <c r="F68" s="2" t="s">
        <v>13</v>
      </c>
      <c r="G68" s="2" t="s">
        <v>259</v>
      </c>
      <c r="H68" s="5">
        <v>39173.083333333336</v>
      </c>
      <c r="I68" s="2" t="s">
        <v>15</v>
      </c>
    </row>
    <row r="69" spans="1:9" ht="13.5" customHeight="1">
      <c r="A69" s="3">
        <f>HYPERLINK("https://www.fabsurplus.com/sdi_catalog/salesItemDetails.do?id=79584")</f>
        <v>0</v>
      </c>
      <c r="B69" s="3" t="s">
        <v>265</v>
      </c>
      <c r="C69" s="3" t="s">
        <v>266</v>
      </c>
      <c r="D69" s="3" t="s">
        <v>267</v>
      </c>
      <c r="E69" s="3" t="s">
        <v>268</v>
      </c>
      <c r="F69" s="3" t="s">
        <v>13</v>
      </c>
      <c r="G69" s="3" t="s">
        <v>31</v>
      </c>
      <c r="H69" s="4">
        <v>34851</v>
      </c>
      <c r="I69" s="3" t="s">
        <v>15</v>
      </c>
    </row>
    <row r="70" spans="1:9" ht="13.5" customHeight="1">
      <c r="A70" s="2">
        <f>HYPERLINK("https://www.fabsurplus.com/sdi_catalog/salesItemDetails.do?id=33413")</f>
        <v>0</v>
      </c>
      <c r="B70" s="2" t="s">
        <v>269</v>
      </c>
      <c r="C70" s="2" t="s">
        <v>270</v>
      </c>
      <c r="D70" s="2" t="s">
        <v>271</v>
      </c>
      <c r="E70" s="2" t="s">
        <v>272</v>
      </c>
      <c r="F70" s="2" t="s">
        <v>13</v>
      </c>
      <c r="G70" s="2" t="s">
        <v>259</v>
      </c>
      <c r="H70" s="5">
        <v>38869</v>
      </c>
      <c r="I70" s="2" t="s">
        <v>60</v>
      </c>
    </row>
    <row r="71" spans="1:9" ht="13.5" customHeight="1">
      <c r="A71" s="3">
        <f>HYPERLINK("https://www.fabsurplus.com/sdi_catalog/salesItemDetails.do?id=33414")</f>
        <v>0</v>
      </c>
      <c r="B71" s="3" t="s">
        <v>273</v>
      </c>
      <c r="C71" s="3" t="s">
        <v>270</v>
      </c>
      <c r="D71" s="3" t="s">
        <v>271</v>
      </c>
      <c r="E71" s="3" t="s">
        <v>274</v>
      </c>
      <c r="F71" s="3" t="s">
        <v>13</v>
      </c>
      <c r="G71" s="3" t="s">
        <v>259</v>
      </c>
      <c r="H71" s="4">
        <v>38869.083333333336</v>
      </c>
      <c r="I71" s="3" t="s">
        <v>60</v>
      </c>
    </row>
    <row r="72" spans="1:9" ht="13.5" customHeight="1">
      <c r="A72" s="2">
        <f>HYPERLINK("https://www.fabsurplus.com/sdi_catalog/salesItemDetails.do?id=2181")</f>
        <v>0</v>
      </c>
      <c r="B72" s="2" t="s">
        <v>275</v>
      </c>
      <c r="C72" s="2" t="s">
        <v>276</v>
      </c>
      <c r="D72" s="2" t="s">
        <v>277</v>
      </c>
      <c r="E72" s="2" t="s">
        <v>278</v>
      </c>
      <c r="F72" s="2" t="s">
        <v>13</v>
      </c>
      <c r="G72" s="2" t="s">
        <v>279</v>
      </c>
      <c r="H72" s="5">
        <v>33939</v>
      </c>
      <c r="I72" s="2" t="s">
        <v>15</v>
      </c>
    </row>
    <row r="73" spans="1:9" ht="13.5" customHeight="1">
      <c r="A73" s="3">
        <f>HYPERLINK("https://www.fabsurplus.com/sdi_catalog/salesItemDetails.do?id=21064")</f>
        <v>0</v>
      </c>
      <c r="B73" s="3" t="s">
        <v>280</v>
      </c>
      <c r="C73" s="3" t="s">
        <v>276</v>
      </c>
      <c r="D73" s="3" t="s">
        <v>281</v>
      </c>
      <c r="E73" s="3" t="s">
        <v>282</v>
      </c>
      <c r="F73" s="3" t="s">
        <v>13</v>
      </c>
      <c r="G73" s="3" t="s">
        <v>31</v>
      </c>
      <c r="H73" s="4">
        <v>35309</v>
      </c>
      <c r="I73" s="3" t="s">
        <v>15</v>
      </c>
    </row>
    <row r="74" spans="1:9" ht="13.5" customHeight="1">
      <c r="A74" s="2">
        <f>HYPERLINK("https://www.fabsurplus.com/sdi_catalog/salesItemDetails.do?id=21270")</f>
        <v>0</v>
      </c>
      <c r="B74" s="2" t="s">
        <v>283</v>
      </c>
      <c r="C74" s="2" t="s">
        <v>276</v>
      </c>
      <c r="D74" s="2" t="s">
        <v>284</v>
      </c>
      <c r="E74" s="2" t="s">
        <v>285</v>
      </c>
      <c r="F74" s="2" t="s">
        <v>13</v>
      </c>
      <c r="G74" s="2" t="s">
        <v>31</v>
      </c>
      <c r="H74" s="5">
        <v>35309</v>
      </c>
      <c r="I74" s="2" t="s">
        <v>15</v>
      </c>
    </row>
    <row r="75" spans="1:9" ht="13.5" customHeight="1">
      <c r="A75" s="3">
        <f>HYPERLINK("https://www.fabsurplus.com/sdi_catalog/salesItemDetails.do?id=78124")</f>
        <v>0</v>
      </c>
      <c r="B75" s="3" t="s">
        <v>286</v>
      </c>
      <c r="C75" s="3" t="s">
        <v>276</v>
      </c>
      <c r="D75" s="3" t="s">
        <v>287</v>
      </c>
      <c r="E75" s="3" t="s">
        <v>288</v>
      </c>
      <c r="F75" s="3" t="s">
        <v>13</v>
      </c>
      <c r="G75" s="3" t="s">
        <v>37</v>
      </c>
      <c r="H75" s="4">
        <v>35309</v>
      </c>
      <c r="I75" s="3" t="s">
        <v>15</v>
      </c>
    </row>
    <row r="76" spans="1:9" ht="13.5" customHeight="1">
      <c r="A76" s="2">
        <f>HYPERLINK("https://www.fabsurplus.com/sdi_catalog/salesItemDetails.do?id=78131")</f>
        <v>0</v>
      </c>
      <c r="B76" s="2" t="s">
        <v>289</v>
      </c>
      <c r="C76" s="2" t="s">
        <v>276</v>
      </c>
      <c r="D76" s="2" t="s">
        <v>290</v>
      </c>
      <c r="E76" s="2" t="s">
        <v>291</v>
      </c>
      <c r="F76" s="2" t="s">
        <v>13</v>
      </c>
      <c r="G76" s="2" t="s">
        <v>37</v>
      </c>
      <c r="H76" s="5">
        <v>36770</v>
      </c>
      <c r="I76" s="2" t="s">
        <v>15</v>
      </c>
    </row>
    <row r="77" spans="1:9" ht="13.5" customHeight="1">
      <c r="A77" s="3">
        <f>HYPERLINK("https://www.fabsurplus.com/sdi_catalog/salesItemDetails.do?id=54232")</f>
        <v>0</v>
      </c>
      <c r="B77" s="3" t="s">
        <v>292</v>
      </c>
      <c r="C77" s="3" t="s">
        <v>293</v>
      </c>
      <c r="D77" s="3" t="s">
        <v>294</v>
      </c>
      <c r="E77" s="3" t="s">
        <v>295</v>
      </c>
      <c r="F77" s="3" t="s">
        <v>13</v>
      </c>
      <c r="G77" s="3" t="s">
        <v>259</v>
      </c>
      <c r="H77" s="4">
        <v>36678</v>
      </c>
      <c r="I77" s="3" t="s">
        <v>91</v>
      </c>
    </row>
    <row r="78" spans="1:9" ht="13.5" customHeight="1">
      <c r="A78" s="2">
        <f>HYPERLINK("https://www.fabsurplus.com/sdi_catalog/salesItemDetails.do?id=78361")</f>
        <v>0</v>
      </c>
      <c r="B78" s="2" t="s">
        <v>296</v>
      </c>
      <c r="C78" s="2" t="s">
        <v>293</v>
      </c>
      <c r="D78" s="2" t="s">
        <v>297</v>
      </c>
      <c r="E78" s="2" t="s">
        <v>298</v>
      </c>
      <c r="F78" s="2" t="s">
        <v>13</v>
      </c>
      <c r="G78" s="2" t="s">
        <v>14</v>
      </c>
      <c r="H78" s="5">
        <v>35462.041666666664</v>
      </c>
      <c r="I78" s="2" t="s">
        <v>75</v>
      </c>
    </row>
    <row r="79" spans="1:9" ht="13.5" customHeight="1">
      <c r="A79" s="3">
        <f>HYPERLINK("https://www.fabsurplus.com/sdi_catalog/salesItemDetails.do?id=87651")</f>
        <v>0</v>
      </c>
      <c r="B79" s="3" t="s">
        <v>299</v>
      </c>
      <c r="C79" s="3" t="s">
        <v>300</v>
      </c>
      <c r="D79" s="3" t="s">
        <v>301</v>
      </c>
      <c r="E79" s="3" t="s">
        <v>78</v>
      </c>
      <c r="F79" s="3" t="s">
        <v>13</v>
      </c>
      <c r="G79" s="3" t="s">
        <v>14</v>
      </c>
      <c r="H79" s="4">
        <v>39600</v>
      </c>
      <c r="I79" s="3" t="s">
        <v>255</v>
      </c>
    </row>
    <row r="80" spans="1:9" ht="13.5" customHeight="1">
      <c r="A80" s="2">
        <f>HYPERLINK("https://www.fabsurplus.com/sdi_catalog/salesItemDetails.do?id=15619")</f>
        <v>0</v>
      </c>
      <c r="B80" s="2" t="s">
        <v>302</v>
      </c>
      <c r="C80" s="2" t="s">
        <v>303</v>
      </c>
      <c r="D80" s="2" t="s">
        <v>304</v>
      </c>
      <c r="E80" s="2" t="s">
        <v>305</v>
      </c>
      <c r="F80" s="2" t="s">
        <v>306</v>
      </c>
      <c r="G80" s="2" t="s">
        <v>307</v>
      </c>
      <c r="H80" s="5">
        <v>31533</v>
      </c>
      <c r="I80" s="2" t="s">
        <v>308</v>
      </c>
    </row>
    <row r="81" spans="1:9" ht="13.5" customHeight="1">
      <c r="A81" s="3">
        <f>HYPERLINK("https://www.fabsurplus.com/sdi_catalog/salesItemDetails.do?id=79594")</f>
        <v>0</v>
      </c>
      <c r="B81" s="3" t="s">
        <v>309</v>
      </c>
      <c r="C81" s="3" t="s">
        <v>310</v>
      </c>
      <c r="D81" s="3" t="s">
        <v>311</v>
      </c>
      <c r="E81" s="3" t="s">
        <v>312</v>
      </c>
      <c r="F81" s="3" t="s">
        <v>13</v>
      </c>
      <c r="G81" s="3" t="s">
        <v>171</v>
      </c>
      <c r="H81" s="4">
        <v>34851.083333333336</v>
      </c>
      <c r="I81" s="3" t="s">
        <v>15</v>
      </c>
    </row>
    <row r="82" spans="1:9" ht="13.5" customHeight="1">
      <c r="A82" s="2">
        <f>HYPERLINK("https://www.fabsurplus.com/sdi_catalog/salesItemDetails.do?id=80238")</f>
        <v>0</v>
      </c>
      <c r="B82" s="2" t="s">
        <v>313</v>
      </c>
      <c r="C82" s="2" t="s">
        <v>314</v>
      </c>
      <c r="D82" s="2" t="s">
        <v>315</v>
      </c>
      <c r="E82" s="2" t="s">
        <v>316</v>
      </c>
      <c r="F82" s="2" t="s">
        <v>13</v>
      </c>
      <c r="G82" s="2" t="s">
        <v>119</v>
      </c>
      <c r="H82" s="5">
        <v>34851.083333333336</v>
      </c>
      <c r="I82" s="2" t="s">
        <v>317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2020-01-20T09:36:18Z</dcterms:modified>
  <cp:category/>
  <cp:version/>
  <cp:contentType/>
  <cp:contentStatus/>
  <cp:revision>5</cp:revision>
</cp:coreProperties>
</file>