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_neg\Documents\BacciniBlast\"/>
    </mc:Choice>
  </mc:AlternateContent>
  <xr:revisionPtr revIDLastSave="0" documentId="13_ncr:1_{7F5D5690-4E58-4EA9-9552-53106EE0636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olar Equipment Aug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2" i="1"/>
  <c r="A75" i="1" l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<sst xmlns="http://schemas.openxmlformats.org/spreadsheetml/2006/main" count="377" uniqueCount="273">
  <si>
    <t>URL</t>
  </si>
  <si>
    <t>SDI ID</t>
  </si>
  <si>
    <t>Manufacturer</t>
  </si>
  <si>
    <t>Model</t>
  </si>
  <si>
    <t>Description</t>
  </si>
  <si>
    <t>98706</t>
  </si>
  <si>
    <t>Alcatel</t>
  </si>
  <si>
    <t>ADS 602H</t>
  </si>
  <si>
    <t>Dry Pump</t>
  </si>
  <si>
    <t>98708</t>
  </si>
  <si>
    <t>Baccini</t>
  </si>
  <si>
    <t>Furnace 1</t>
  </si>
  <si>
    <t>Drying Furnace</t>
  </si>
  <si>
    <t>98709</t>
  </si>
  <si>
    <t>Furnace 2</t>
  </si>
  <si>
    <t>98710</t>
  </si>
  <si>
    <t>Test 1</t>
  </si>
  <si>
    <t>Solar Cell Inspection</t>
  </si>
  <si>
    <t>98711</t>
  </si>
  <si>
    <t>Test 2</t>
  </si>
  <si>
    <t>Icos Solar Cell Inspection</t>
  </si>
  <si>
    <t>98712</t>
  </si>
  <si>
    <t xml:space="preserve">Test 3 </t>
  </si>
  <si>
    <t>Automatic Cell Sorter</t>
  </si>
  <si>
    <t>98713</t>
  </si>
  <si>
    <t>Wafer Boats</t>
  </si>
  <si>
    <t>Spares</t>
  </si>
  <si>
    <t>98715</t>
  </si>
  <si>
    <t xml:space="preserve">Baccini </t>
  </si>
  <si>
    <t>Printer 1</t>
  </si>
  <si>
    <t>Screen Printer</t>
  </si>
  <si>
    <t>98716</t>
  </si>
  <si>
    <t>Printer 2</t>
  </si>
  <si>
    <t>98717</t>
  </si>
  <si>
    <t>Printer 3</t>
  </si>
  <si>
    <t>98718</t>
  </si>
  <si>
    <t>Berger</t>
  </si>
  <si>
    <t>PSS10</t>
  </si>
  <si>
    <t>Pulsed Solar Simulator</t>
  </si>
  <si>
    <t>98719</t>
  </si>
  <si>
    <t xml:space="preserve">Braun </t>
  </si>
  <si>
    <t>FWC 30/CW-LT</t>
  </si>
  <si>
    <t>Chiller</t>
  </si>
  <si>
    <t>98720</t>
  </si>
  <si>
    <t>Centrotherm</t>
  </si>
  <si>
    <t>DO-FF-8600-300</t>
  </si>
  <si>
    <t>Fast Firing Furnace</t>
  </si>
  <si>
    <t>98721</t>
  </si>
  <si>
    <t>E 2000 HT 300-4</t>
  </si>
  <si>
    <t>Diffusion Furnace</t>
  </si>
  <si>
    <t>98722</t>
  </si>
  <si>
    <t>E 2000 HT 320-4</t>
  </si>
  <si>
    <t>98723</t>
  </si>
  <si>
    <t>Gas Box</t>
  </si>
  <si>
    <t>Auto Refill System</t>
  </si>
  <si>
    <t>98725</t>
  </si>
  <si>
    <t>Loader</t>
  </si>
  <si>
    <t>Furnace Loader</t>
  </si>
  <si>
    <t>98726</t>
  </si>
  <si>
    <t>Jonas &amp; Redman</t>
  </si>
  <si>
    <t>SDB</t>
  </si>
  <si>
    <t>Automated Loader for Baccini Printing Line</t>
  </si>
  <si>
    <t>98727</t>
  </si>
  <si>
    <t>WHD (Wafer Handling Diffusion)</t>
  </si>
  <si>
    <t>Automated Loader for Centrotherm E2000 Furnace</t>
  </si>
  <si>
    <t>98728</t>
  </si>
  <si>
    <t>WHP (Wafer Handling Plasm)</t>
  </si>
  <si>
    <t>Automated Loader for Anti Reflection Coating System</t>
  </si>
  <si>
    <t>98729</t>
  </si>
  <si>
    <t>Keller</t>
  </si>
  <si>
    <t>VARIO-T-10-SC8-B30_HD</t>
  </si>
  <si>
    <t>Scrubber</t>
  </si>
  <si>
    <t>98730</t>
  </si>
  <si>
    <t>LOTUS</t>
  </si>
  <si>
    <t>Spray Cleaner</t>
  </si>
  <si>
    <t>WET Clean</t>
  </si>
  <si>
    <t>98731</t>
  </si>
  <si>
    <t>Rofin</t>
  </si>
  <si>
    <t>PowerLine D-100 (RSM, Sx)</t>
  </si>
  <si>
    <t xml:space="preserve">Fiber Laser </t>
  </si>
  <si>
    <t>54859</t>
  </si>
  <si>
    <t>35MW Solar Cell Line</t>
  </si>
  <si>
    <t>56140</t>
  </si>
  <si>
    <t>DO 12.000-200-FF-HTO-CAN-NT4.0</t>
  </si>
  <si>
    <t>56144</t>
  </si>
  <si>
    <t>Centronic E2000</t>
  </si>
  <si>
    <t>57773</t>
  </si>
  <si>
    <t>Rena</t>
  </si>
  <si>
    <t>Etcher</t>
  </si>
  <si>
    <t>56813</t>
  </si>
  <si>
    <t>Roth &amp; Rau</t>
  </si>
  <si>
    <t>SiNA Plus</t>
  </si>
  <si>
    <t>Solar Cell Print line for Mono or Poly Crystalline Solar Cells</t>
  </si>
  <si>
    <t>1</t>
  </si>
  <si>
    <t>Fast Firing Funace with Dryer</t>
  </si>
  <si>
    <t>Horizontal diffusion furnace for POCl3 doping</t>
  </si>
  <si>
    <t xml:space="preserve">In-Line Etching System </t>
  </si>
  <si>
    <t>PECVD - Deposition of Silicon Nitride</t>
  </si>
  <si>
    <t>Qty</t>
  </si>
  <si>
    <t>8</t>
  </si>
  <si>
    <t>5</t>
  </si>
  <si>
    <t>4</t>
  </si>
  <si>
    <t>3</t>
  </si>
  <si>
    <t>2</t>
  </si>
  <si>
    <t>94015</t>
  </si>
  <si>
    <t>AKRION</t>
  </si>
  <si>
    <t>V3</t>
  </si>
  <si>
    <t>Solar Wet Bench System</t>
  </si>
  <si>
    <t>93994</t>
  </si>
  <si>
    <t>Applied Materials</t>
  </si>
  <si>
    <t>Baccini Softline 2.0</t>
  </si>
  <si>
    <t>Fully Automated Solar Cell Printing System</t>
  </si>
  <si>
    <t>94004</t>
  </si>
  <si>
    <t>Baccini Softline  2.0</t>
  </si>
  <si>
    <t>Fully Austomated Solar Wafer Screen Printing  System</t>
  </si>
  <si>
    <t>94020</t>
  </si>
  <si>
    <t>Asyst</t>
  </si>
  <si>
    <t>SES 01CS</t>
  </si>
  <si>
    <t>Test and Sort System</t>
  </si>
  <si>
    <t>93989</t>
  </si>
  <si>
    <t>BTU International</t>
  </si>
  <si>
    <t>361-7-228N48DR361</t>
  </si>
  <si>
    <t>Reflow Oven for Solar Manufacturing</t>
  </si>
  <si>
    <t>94017</t>
  </si>
  <si>
    <t>Camalot</t>
  </si>
  <si>
    <t>5000</t>
  </si>
  <si>
    <t>Adhesive Solder Dispenser System</t>
  </si>
  <si>
    <t>94006</t>
  </si>
  <si>
    <t xml:space="preserve">Electroglas 	 	</t>
  </si>
  <si>
    <t>4090u+</t>
  </si>
  <si>
    <t>Automatic Wafer prober</t>
  </si>
  <si>
    <t>94007</t>
  </si>
  <si>
    <t>GL Automation</t>
  </si>
  <si>
    <t>WTS6-SC-13-D</t>
  </si>
  <si>
    <t>Solar Wafer Transfer System</t>
  </si>
  <si>
    <t>94002</t>
  </si>
  <si>
    <t>GP Solar</t>
  </si>
  <si>
    <t>Matix</t>
  </si>
  <si>
    <t>Automated GP Solar Lamination Optical inspection System</t>
  </si>
  <si>
    <t>95379</t>
  </si>
  <si>
    <t>Hitachi</t>
  </si>
  <si>
    <t>LC-2LA252E</t>
  </si>
  <si>
    <t>Laser Drilling machine</t>
  </si>
  <si>
    <t>93995</t>
  </si>
  <si>
    <t>Innolas</t>
  </si>
  <si>
    <t>ILSTT-DS</t>
  </si>
  <si>
    <t>Laser Edge Isolation System</t>
  </si>
  <si>
    <t>94013</t>
  </si>
  <si>
    <t>ILS TT-DS</t>
  </si>
  <si>
    <t>93999</t>
  </si>
  <si>
    <t>Koneo</t>
  </si>
  <si>
    <t>CXT30410032P25FALOS</t>
  </si>
  <si>
    <t>Overhead Gantry Crane System, 3.2 Tons</t>
  </si>
  <si>
    <t>94003</t>
  </si>
  <si>
    <t>Lauffer</t>
  </si>
  <si>
    <t>RMV 200/50/20</t>
  </si>
  <si>
    <t>Multilayer Vacuum Lamination Press</t>
  </si>
  <si>
    <t>93991</t>
  </si>
  <si>
    <t>Leybold</t>
  </si>
  <si>
    <t>DIS 2000V "Pegasus"</t>
  </si>
  <si>
    <t>PVD Sputtering System for Optical Coatings</t>
  </si>
  <si>
    <t>93996</t>
  </si>
  <si>
    <t>MEI</t>
  </si>
  <si>
    <t>Achievement</t>
  </si>
  <si>
    <t>92 inch Wet Bench for final cleaning</t>
  </si>
  <si>
    <t>94014</t>
  </si>
  <si>
    <t>Wet Processing system</t>
  </si>
  <si>
    <t>94016</t>
  </si>
  <si>
    <t>Precision Placement</t>
  </si>
  <si>
    <t>QVS-1</t>
  </si>
  <si>
    <t>Pick and Place System</t>
  </si>
  <si>
    <t>93988</t>
  </si>
  <si>
    <t>MAIA</t>
  </si>
  <si>
    <t>PECVD tool for deposition of SiNi anti-reflective coating</t>
  </si>
  <si>
    <t>93990</t>
  </si>
  <si>
    <t>SiNA</t>
  </si>
  <si>
    <t>PECVD  Tool For SiN coating</t>
  </si>
  <si>
    <t>94008</t>
  </si>
  <si>
    <t>SQI+</t>
  </si>
  <si>
    <t>UV Surface Treatment System</t>
  </si>
  <si>
    <t>93419</t>
  </si>
  <si>
    <t>Schmid</t>
  </si>
  <si>
    <t xml:space="preserve">AL-TEX980 </t>
  </si>
  <si>
    <t>Fully Automated wet bench for solar cell processing</t>
  </si>
  <si>
    <t>94011</t>
  </si>
  <si>
    <t>SCHMIDT</t>
  </si>
  <si>
    <t xml:space="preserve">5K26-220C120-22 </t>
  </si>
  <si>
    <t>APCVD Furnace</t>
  </si>
  <si>
    <t>94012</t>
  </si>
  <si>
    <t>Sensible Motion</t>
  </si>
  <si>
    <t>SM1024-01</t>
  </si>
  <si>
    <t>Wafer Prober Station</t>
  </si>
  <si>
    <t>93416</t>
  </si>
  <si>
    <t>Singulus</t>
  </si>
  <si>
    <t>Silex SDE 800</t>
  </si>
  <si>
    <t>automated wet processing system</t>
  </si>
  <si>
    <t>93418</t>
  </si>
  <si>
    <t>Linea</t>
  </si>
  <si>
    <t>Automated Wet Process System</t>
  </si>
  <si>
    <t>94001</t>
  </si>
  <si>
    <t>Spire</t>
  </si>
  <si>
    <t>SIM3113SLP</t>
  </si>
  <si>
    <t>Sun Simulator</t>
  </si>
  <si>
    <t>100027</t>
  </si>
  <si>
    <t>TP Solar</t>
  </si>
  <si>
    <t>D225 IR</t>
  </si>
  <si>
    <t>Reflow furnace for solar wafer dope / anneal</t>
  </si>
  <si>
    <t>94009</t>
  </si>
  <si>
    <t>Via Mechanics Inc.</t>
  </si>
  <si>
    <t>LC-2LA252E (TOKU   IR)</t>
  </si>
  <si>
    <t>CNC Laser Drilling System</t>
  </si>
  <si>
    <t>93998</t>
  </si>
  <si>
    <t>Wafab International</t>
  </si>
  <si>
    <t>29 PVC-C</t>
  </si>
  <si>
    <t>Front Access Wet Bench</t>
  </si>
  <si>
    <t>100360</t>
  </si>
  <si>
    <t>Benteler Maschinenbau</t>
  </si>
  <si>
    <t>FCS</t>
  </si>
  <si>
    <t>Foil cutting system / glass laying-up system</t>
  </si>
  <si>
    <t>100363</t>
  </si>
  <si>
    <t>MMI</t>
  </si>
  <si>
    <t>loading chain conveyor/Transportation system/rotation loading device/etc.</t>
  </si>
  <si>
    <t>100364</t>
  </si>
  <si>
    <t>ESS</t>
  </si>
  <si>
    <t>Edge Sealing System</t>
  </si>
  <si>
    <t>100357</t>
  </si>
  <si>
    <t>Dr Schenk</t>
  </si>
  <si>
    <t>AOI</t>
  </si>
  <si>
    <t>glass panel inspection system</t>
  </si>
  <si>
    <t>100355</t>
  </si>
  <si>
    <t>Herrexco</t>
  </si>
  <si>
    <t>HV-11.2</t>
  </si>
  <si>
    <t>High-potential station HPT</t>
  </si>
  <si>
    <t>100356</t>
  </si>
  <si>
    <t>IMA Automation</t>
  </si>
  <si>
    <t>ACS</t>
  </si>
  <si>
    <t>Automated Contacting System</t>
  </si>
  <si>
    <t>100359</t>
  </si>
  <si>
    <t>KUKA Systems</t>
  </si>
  <si>
    <t>JBS</t>
  </si>
  <si>
    <t>J-Box Setting System</t>
  </si>
  <si>
    <t>100362</t>
  </si>
  <si>
    <t>Manz Taiwan</t>
  </si>
  <si>
    <t>GCI - Initial Cleaner : GCT 1400D</t>
  </si>
  <si>
    <t>Incoming glass cleaning system (GCI)</t>
  </si>
  <si>
    <t>100351</t>
  </si>
  <si>
    <t>NISSHINBO</t>
  </si>
  <si>
    <t>SSS 1114i</t>
  </si>
  <si>
    <t>FLS- flash sunlight simulator</t>
  </si>
  <si>
    <t>100352</t>
  </si>
  <si>
    <t>Olbricht</t>
  </si>
  <si>
    <t>GLB</t>
  </si>
  <si>
    <t>Vacuum handler/Placement conveyor with the lateral home position</t>
  </si>
  <si>
    <t>100353</t>
  </si>
  <si>
    <t>FTM</t>
  </si>
  <si>
    <t>Foil Trimming Manual/Electric control system</t>
  </si>
  <si>
    <t>100354</t>
  </si>
  <si>
    <t>GLS</t>
  </si>
  <si>
    <t>Glass loading station/Vacuum handler</t>
  </si>
  <si>
    <t>100361</t>
  </si>
  <si>
    <t>MLS</t>
  </si>
  <si>
    <t>Module Labeling System MLS</t>
  </si>
  <si>
    <t>100358</t>
  </si>
  <si>
    <t>SCHMID</t>
  </si>
  <si>
    <t>GCH</t>
  </si>
  <si>
    <t>Glass high quality cleaning system</t>
  </si>
  <si>
    <t>100349</t>
  </si>
  <si>
    <t>TEL Tokyo Electron</t>
  </si>
  <si>
    <t>LSS A 1200</t>
  </si>
  <si>
    <t>laser scribing system for pattern 1</t>
  </si>
  <si>
    <t>100350</t>
  </si>
  <si>
    <t>LSS B 1200</t>
  </si>
  <si>
    <t>laser scribing system for patterns 2 and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</si>
</sst>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8"/>
      <name val="Arial"/>
    </font>
    <font>
      <sz val="8"/>
      <name val="Arial"/>
    </font>
    <font>
      <sz val="8"/>
      <color rgb="FF000000"/>
      <name val="Arial"/>
      <charset val="1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C0C0C0"/>
        <bgColor rgb="FFCCCCFF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49" fontId="1" fillId="2" borderId="1" xfId="0" applyNumberFormat="1" applyFont="1" applyFill="1" applyBorder="1"/>
    <xf numFmtId="49" fontId="2" fillId="3" borderId="0" xfId="0" applyNumberFormat="1" applyFont="1" applyFill="1" applyBorder="1"/>
    <xf numFmtId="49" fontId="2" fillId="0" borderId="0" xfId="0" applyNumberFormat="1" applyFont="1" applyBorder="1"/>
    <xf numFmtId="49" fontId="2" fillId="4" borderId="0" xfId="0" applyNumberFormat="1" applyFont="1" applyFill="1"/>
    <xf numFmtId="49" fontId="2" fillId="0" borderId="0" xfId="0" applyNumberFormat="1" applyFont="1"/>
    <xf numFmtId="49" fontId="1" fillId="2" borderId="0" xfId="0" applyNumberFormat="1" applyFont="1" applyFill="1" applyBorder="1"/>
    <xf numFmtId="49" fontId="3" fillId="3" borderId="0" xfId="0" applyNumberFormat="1" applyFont="1" applyFill="1"/>
    <xf numFmtId="49" fontId="3" fillId="0" borderId="0" xfId="0" applyNumberFormat="1" applyFont="1"/>
    <xf numFmtId="49" fontId="2" fillId="3" borderId="0" xfId="0" applyNumberFormat="1" applyFont="1" applyFill="1"/>
    <xf numFmtId="0" fontId="1" fillId="2" borderId="1" xfId="0" applyNumberFormat="1" applyFont="1" applyFill="1" applyBorder="1"/>
    <xf numFmtId="0" fontId="0" fillId="0" borderId="0" xfId="0" applyNumberFormat="1"/>
    <xf numFmtId="0" fontId="4" fillId="3" borderId="0" xfId="1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5"/>
  <sheetViews>
    <sheetView tabSelected="1" topLeftCell="C1" zoomScale="120" zoomScaleNormal="120" workbookViewId="0">
      <selection activeCell="H13" sqref="H12:H13"/>
    </sheetView>
  </sheetViews>
  <sheetFormatPr defaultRowHeight="12.75" x14ac:dyDescent="0.2"/>
  <cols>
    <col min="1" max="1" width="50.42578125" hidden="1" customWidth="1"/>
    <col min="2" max="2" width="6.28515625" hidden="1" customWidth="1"/>
    <col min="3" max="3" width="7.5703125" style="11" bestFit="1" customWidth="1"/>
    <col min="4" max="4" width="15" customWidth="1"/>
    <col min="5" max="5" width="23.7109375" customWidth="1"/>
    <col min="6" max="6" width="37.7109375" customWidth="1"/>
    <col min="7" max="1026" width="9" customWidth="1"/>
  </cols>
  <sheetData>
    <row r="1" spans="1:7" x14ac:dyDescent="0.2">
      <c r="A1" s="1" t="s">
        <v>0</v>
      </c>
      <c r="B1" s="1" t="s">
        <v>1</v>
      </c>
      <c r="C1" s="10" t="s">
        <v>1</v>
      </c>
      <c r="D1" s="1" t="s">
        <v>2</v>
      </c>
      <c r="E1" s="1" t="s">
        <v>3</v>
      </c>
      <c r="F1" s="1" t="s">
        <v>4</v>
      </c>
      <c r="G1" s="6" t="s">
        <v>98</v>
      </c>
    </row>
    <row r="2" spans="1:7" x14ac:dyDescent="0.2">
      <c r="A2" s="2" t="str">
        <f>HYPERLINK("https://www.fabsurplus.com/sdi_catalog/salesItemDetails.do?id=98706")</f>
        <v>https://www.fabsurplus.com/sdi_catalog/salesItemDetails.do?id=98706</v>
      </c>
      <c r="B2" s="2" t="s">
        <v>5</v>
      </c>
      <c r="C2" s="12" t="str">
        <f>HYPERLINK(A2,B2)</f>
        <v>98706</v>
      </c>
      <c r="D2" s="2" t="s">
        <v>6</v>
      </c>
      <c r="E2" s="2" t="s">
        <v>7</v>
      </c>
      <c r="F2" s="2" t="s">
        <v>8</v>
      </c>
      <c r="G2" s="4" t="s">
        <v>93</v>
      </c>
    </row>
    <row r="3" spans="1:7" x14ac:dyDescent="0.2">
      <c r="A3" s="2" t="str">
        <f>HYPERLINK("https://www.fabsurplus.com/sdi_catalog/salesItemDetails.do?id=98708")</f>
        <v>https://www.fabsurplus.com/sdi_catalog/salesItemDetails.do?id=98708</v>
      </c>
      <c r="B3" s="2" t="s">
        <v>9</v>
      </c>
      <c r="C3" s="12" t="str">
        <f t="shared" ref="C3:C66" si="0">HYPERLINK(A3,B3)</f>
        <v>98708</v>
      </c>
      <c r="D3" s="2" t="s">
        <v>10</v>
      </c>
      <c r="E3" s="2" t="s">
        <v>11</v>
      </c>
      <c r="F3" s="2" t="s">
        <v>12</v>
      </c>
      <c r="G3" s="4" t="s">
        <v>93</v>
      </c>
    </row>
    <row r="4" spans="1:7" x14ac:dyDescent="0.2">
      <c r="A4" s="3" t="str">
        <f>HYPERLINK("https://www.fabsurplus.com/sdi_catalog/salesItemDetails.do?id=98709")</f>
        <v>https://www.fabsurplus.com/sdi_catalog/salesItemDetails.do?id=98709</v>
      </c>
      <c r="B4" s="3" t="s">
        <v>13</v>
      </c>
      <c r="C4" s="12" t="str">
        <f t="shared" si="0"/>
        <v>98709</v>
      </c>
      <c r="D4" s="3" t="s">
        <v>10</v>
      </c>
      <c r="E4" s="3" t="s">
        <v>14</v>
      </c>
      <c r="F4" s="3" t="s">
        <v>12</v>
      </c>
      <c r="G4" s="5" t="s">
        <v>93</v>
      </c>
    </row>
    <row r="5" spans="1:7" x14ac:dyDescent="0.2">
      <c r="A5" s="2" t="str">
        <f>HYPERLINK("https://www.fabsurplus.com/sdi_catalog/salesItemDetails.do?id=98710")</f>
        <v>https://www.fabsurplus.com/sdi_catalog/salesItemDetails.do?id=98710</v>
      </c>
      <c r="B5" s="2" t="s">
        <v>15</v>
      </c>
      <c r="C5" s="12" t="str">
        <f t="shared" si="0"/>
        <v>98710</v>
      </c>
      <c r="D5" s="2" t="s">
        <v>10</v>
      </c>
      <c r="E5" s="2" t="s">
        <v>16</v>
      </c>
      <c r="F5" s="2" t="s">
        <v>17</v>
      </c>
      <c r="G5" s="4" t="s">
        <v>93</v>
      </c>
    </row>
    <row r="6" spans="1:7" x14ac:dyDescent="0.2">
      <c r="A6" s="3" t="str">
        <f>HYPERLINK("https://www.fabsurplus.com/sdi_catalog/salesItemDetails.do?id=98711")</f>
        <v>https://www.fabsurplus.com/sdi_catalog/salesItemDetails.do?id=98711</v>
      </c>
      <c r="B6" s="3" t="s">
        <v>18</v>
      </c>
      <c r="C6" s="12" t="str">
        <f t="shared" si="0"/>
        <v>98711</v>
      </c>
      <c r="D6" s="3" t="s">
        <v>10</v>
      </c>
      <c r="E6" s="3" t="s">
        <v>19</v>
      </c>
      <c r="F6" s="3" t="s">
        <v>20</v>
      </c>
      <c r="G6" s="5" t="s">
        <v>93</v>
      </c>
    </row>
    <row r="7" spans="1:7" x14ac:dyDescent="0.2">
      <c r="A7" s="2" t="str">
        <f>HYPERLINK("https://www.fabsurplus.com/sdi_catalog/salesItemDetails.do?id=98712")</f>
        <v>https://www.fabsurplus.com/sdi_catalog/salesItemDetails.do?id=98712</v>
      </c>
      <c r="B7" s="2" t="s">
        <v>21</v>
      </c>
      <c r="C7" s="12" t="str">
        <f t="shared" si="0"/>
        <v>98712</v>
      </c>
      <c r="D7" s="2" t="s">
        <v>10</v>
      </c>
      <c r="E7" s="2" t="s">
        <v>22</v>
      </c>
      <c r="F7" s="2" t="s">
        <v>23</v>
      </c>
      <c r="G7" s="4" t="s">
        <v>93</v>
      </c>
    </row>
    <row r="8" spans="1:7" x14ac:dyDescent="0.2">
      <c r="A8" s="3" t="str">
        <f>HYPERLINK("https://www.fabsurplus.com/sdi_catalog/salesItemDetails.do?id=98713")</f>
        <v>https://www.fabsurplus.com/sdi_catalog/salesItemDetails.do?id=98713</v>
      </c>
      <c r="B8" s="3" t="s">
        <v>24</v>
      </c>
      <c r="C8" s="12" t="str">
        <f t="shared" si="0"/>
        <v>98713</v>
      </c>
      <c r="D8" s="3" t="s">
        <v>10</v>
      </c>
      <c r="E8" s="3" t="s">
        <v>25</v>
      </c>
      <c r="F8" s="3" t="s">
        <v>26</v>
      </c>
      <c r="G8" s="5" t="s">
        <v>93</v>
      </c>
    </row>
    <row r="9" spans="1:7" x14ac:dyDescent="0.2">
      <c r="A9" s="3" t="str">
        <f>HYPERLINK("https://www.fabsurplus.com/sdi_catalog/salesItemDetails.do?id=98715")</f>
        <v>https://www.fabsurplus.com/sdi_catalog/salesItemDetails.do?id=98715</v>
      </c>
      <c r="B9" s="3" t="s">
        <v>27</v>
      </c>
      <c r="C9" s="12" t="str">
        <f t="shared" si="0"/>
        <v>98715</v>
      </c>
      <c r="D9" s="3" t="s">
        <v>28</v>
      </c>
      <c r="E9" s="3" t="s">
        <v>29</v>
      </c>
      <c r="F9" s="3" t="s">
        <v>30</v>
      </c>
      <c r="G9" s="5" t="s">
        <v>93</v>
      </c>
    </row>
    <row r="10" spans="1:7" x14ac:dyDescent="0.2">
      <c r="A10" s="2" t="str">
        <f>HYPERLINK("https://www.fabsurplus.com/sdi_catalog/salesItemDetails.do?id=98716")</f>
        <v>https://www.fabsurplus.com/sdi_catalog/salesItemDetails.do?id=98716</v>
      </c>
      <c r="B10" s="2" t="s">
        <v>31</v>
      </c>
      <c r="C10" s="12" t="str">
        <f t="shared" si="0"/>
        <v>98716</v>
      </c>
      <c r="D10" s="2" t="s">
        <v>28</v>
      </c>
      <c r="E10" s="2" t="s">
        <v>32</v>
      </c>
      <c r="F10" s="2" t="s">
        <v>30</v>
      </c>
      <c r="G10" s="4" t="s">
        <v>93</v>
      </c>
    </row>
    <row r="11" spans="1:7" x14ac:dyDescent="0.2">
      <c r="A11" s="3" t="str">
        <f>HYPERLINK("https://www.fabsurplus.com/sdi_catalog/salesItemDetails.do?id=98717")</f>
        <v>https://www.fabsurplus.com/sdi_catalog/salesItemDetails.do?id=98717</v>
      </c>
      <c r="B11" s="3" t="s">
        <v>33</v>
      </c>
      <c r="C11" s="12" t="str">
        <f t="shared" si="0"/>
        <v>98717</v>
      </c>
      <c r="D11" s="3" t="s">
        <v>28</v>
      </c>
      <c r="E11" s="3" t="s">
        <v>34</v>
      </c>
      <c r="F11" s="3" t="s">
        <v>30</v>
      </c>
      <c r="G11" s="5" t="s">
        <v>93</v>
      </c>
    </row>
    <row r="12" spans="1:7" x14ac:dyDescent="0.2">
      <c r="A12" s="2" t="str">
        <f>HYPERLINK("https://www.fabsurplus.com/sdi_catalog/salesItemDetails.do?id=98718")</f>
        <v>https://www.fabsurplus.com/sdi_catalog/salesItemDetails.do?id=98718</v>
      </c>
      <c r="B12" s="2" t="s">
        <v>35</v>
      </c>
      <c r="C12" s="12" t="str">
        <f t="shared" si="0"/>
        <v>98718</v>
      </c>
      <c r="D12" s="2" t="s">
        <v>36</v>
      </c>
      <c r="E12" s="2" t="s">
        <v>37</v>
      </c>
      <c r="F12" s="2" t="s">
        <v>38</v>
      </c>
      <c r="G12" s="4" t="s">
        <v>93</v>
      </c>
    </row>
    <row r="13" spans="1:7" x14ac:dyDescent="0.2">
      <c r="A13" s="3" t="str">
        <f>HYPERLINK("https://www.fabsurplus.com/sdi_catalog/salesItemDetails.do?id=98719")</f>
        <v>https://www.fabsurplus.com/sdi_catalog/salesItemDetails.do?id=98719</v>
      </c>
      <c r="B13" s="3" t="s">
        <v>39</v>
      </c>
      <c r="C13" s="12" t="str">
        <f t="shared" si="0"/>
        <v>98719</v>
      </c>
      <c r="D13" s="3" t="s">
        <v>40</v>
      </c>
      <c r="E13" s="3" t="s">
        <v>41</v>
      </c>
      <c r="F13" s="3" t="s">
        <v>42</v>
      </c>
      <c r="G13" s="5" t="s">
        <v>93</v>
      </c>
    </row>
    <row r="14" spans="1:7" x14ac:dyDescent="0.2">
      <c r="A14" s="2" t="str">
        <f>HYPERLINK("https://www.fabsurplus.com/sdi_catalog/salesItemDetails.do?id=98720")</f>
        <v>https://www.fabsurplus.com/sdi_catalog/salesItemDetails.do?id=98720</v>
      </c>
      <c r="B14" s="2" t="s">
        <v>43</v>
      </c>
      <c r="C14" s="12" t="str">
        <f t="shared" si="0"/>
        <v>98720</v>
      </c>
      <c r="D14" s="2" t="s">
        <v>44</v>
      </c>
      <c r="E14" s="2" t="s">
        <v>45</v>
      </c>
      <c r="F14" s="2" t="s">
        <v>46</v>
      </c>
      <c r="G14" s="4" t="s">
        <v>93</v>
      </c>
    </row>
    <row r="15" spans="1:7" x14ac:dyDescent="0.2">
      <c r="A15" s="3" t="str">
        <f>HYPERLINK("https://www.fabsurplus.com/sdi_catalog/salesItemDetails.do?id=98721")</f>
        <v>https://www.fabsurplus.com/sdi_catalog/salesItemDetails.do?id=98721</v>
      </c>
      <c r="B15" s="3" t="s">
        <v>47</v>
      </c>
      <c r="C15" s="12" t="str">
        <f t="shared" si="0"/>
        <v>98721</v>
      </c>
      <c r="D15" s="3" t="s">
        <v>44</v>
      </c>
      <c r="E15" s="3" t="s">
        <v>48</v>
      </c>
      <c r="F15" s="3" t="s">
        <v>49</v>
      </c>
      <c r="G15" s="5" t="s">
        <v>93</v>
      </c>
    </row>
    <row r="16" spans="1:7" x14ac:dyDescent="0.2">
      <c r="A16" s="2" t="str">
        <f>HYPERLINK("https://www.fabsurplus.com/sdi_catalog/salesItemDetails.do?id=98722")</f>
        <v>https://www.fabsurplus.com/sdi_catalog/salesItemDetails.do?id=98722</v>
      </c>
      <c r="B16" s="2" t="s">
        <v>50</v>
      </c>
      <c r="C16" s="12" t="str">
        <f t="shared" si="0"/>
        <v>98722</v>
      </c>
      <c r="D16" s="2" t="s">
        <v>44</v>
      </c>
      <c r="E16" s="2" t="s">
        <v>51</v>
      </c>
      <c r="F16" s="2" t="s">
        <v>49</v>
      </c>
      <c r="G16" s="4" t="s">
        <v>93</v>
      </c>
    </row>
    <row r="17" spans="1:7" x14ac:dyDescent="0.2">
      <c r="A17" s="3" t="str">
        <f>HYPERLINK("https://www.fabsurplus.com/sdi_catalog/salesItemDetails.do?id=98723")</f>
        <v>https://www.fabsurplus.com/sdi_catalog/salesItemDetails.do?id=98723</v>
      </c>
      <c r="B17" s="3" t="s">
        <v>52</v>
      </c>
      <c r="C17" s="12" t="str">
        <f t="shared" si="0"/>
        <v>98723</v>
      </c>
      <c r="D17" s="3" t="s">
        <v>44</v>
      </c>
      <c r="E17" s="3" t="s">
        <v>53</v>
      </c>
      <c r="F17" s="3" t="s">
        <v>54</v>
      </c>
      <c r="G17" s="5" t="s">
        <v>93</v>
      </c>
    </row>
    <row r="18" spans="1:7" x14ac:dyDescent="0.2">
      <c r="A18" s="3" t="str">
        <f>HYPERLINK("https://www.fabsurplus.com/sdi_catalog/salesItemDetails.do?id=98725")</f>
        <v>https://www.fabsurplus.com/sdi_catalog/salesItemDetails.do?id=98725</v>
      </c>
      <c r="B18" s="3" t="s">
        <v>55</v>
      </c>
      <c r="C18" s="12" t="str">
        <f t="shared" si="0"/>
        <v>98725</v>
      </c>
      <c r="D18" s="3" t="s">
        <v>44</v>
      </c>
      <c r="E18" s="3" t="s">
        <v>56</v>
      </c>
      <c r="F18" s="3" t="s">
        <v>57</v>
      </c>
      <c r="G18" s="5" t="s">
        <v>93</v>
      </c>
    </row>
    <row r="19" spans="1:7" x14ac:dyDescent="0.2">
      <c r="A19" s="2" t="str">
        <f>HYPERLINK("https://www.fabsurplus.com/sdi_catalog/salesItemDetails.do?id=98726")</f>
        <v>https://www.fabsurplus.com/sdi_catalog/salesItemDetails.do?id=98726</v>
      </c>
      <c r="B19" s="2" t="s">
        <v>58</v>
      </c>
      <c r="C19" s="12" t="str">
        <f t="shared" si="0"/>
        <v>98726</v>
      </c>
      <c r="D19" s="2" t="s">
        <v>59</v>
      </c>
      <c r="E19" s="2" t="s">
        <v>60</v>
      </c>
      <c r="F19" s="2" t="s">
        <v>61</v>
      </c>
      <c r="G19" s="4" t="s">
        <v>93</v>
      </c>
    </row>
    <row r="20" spans="1:7" x14ac:dyDescent="0.2">
      <c r="A20" s="3" t="str">
        <f>HYPERLINK("https://www.fabsurplus.com/sdi_catalog/salesItemDetails.do?id=98727")</f>
        <v>https://www.fabsurplus.com/sdi_catalog/salesItemDetails.do?id=98727</v>
      </c>
      <c r="B20" s="3" t="s">
        <v>62</v>
      </c>
      <c r="C20" s="12" t="str">
        <f t="shared" si="0"/>
        <v>98727</v>
      </c>
      <c r="D20" s="3" t="s">
        <v>59</v>
      </c>
      <c r="E20" s="3" t="s">
        <v>63</v>
      </c>
      <c r="F20" s="3" t="s">
        <v>64</v>
      </c>
      <c r="G20" s="5" t="s">
        <v>93</v>
      </c>
    </row>
    <row r="21" spans="1:7" x14ac:dyDescent="0.2">
      <c r="A21" s="2" t="str">
        <f>HYPERLINK("https://www.fabsurplus.com/sdi_catalog/salesItemDetails.do?id=98728")</f>
        <v>https://www.fabsurplus.com/sdi_catalog/salesItemDetails.do?id=98728</v>
      </c>
      <c r="B21" s="2" t="s">
        <v>65</v>
      </c>
      <c r="C21" s="12" t="str">
        <f t="shared" si="0"/>
        <v>98728</v>
      </c>
      <c r="D21" s="2" t="s">
        <v>59</v>
      </c>
      <c r="E21" s="2" t="s">
        <v>66</v>
      </c>
      <c r="F21" s="2" t="s">
        <v>67</v>
      </c>
      <c r="G21" s="4" t="s">
        <v>93</v>
      </c>
    </row>
    <row r="22" spans="1:7" x14ac:dyDescent="0.2">
      <c r="A22" s="3" t="str">
        <f>HYPERLINK("https://www.fabsurplus.com/sdi_catalog/salesItemDetails.do?id=98729")</f>
        <v>https://www.fabsurplus.com/sdi_catalog/salesItemDetails.do?id=98729</v>
      </c>
      <c r="B22" s="3" t="s">
        <v>68</v>
      </c>
      <c r="C22" s="12" t="str">
        <f t="shared" si="0"/>
        <v>98729</v>
      </c>
      <c r="D22" s="3" t="s">
        <v>69</v>
      </c>
      <c r="E22" s="3" t="s">
        <v>70</v>
      </c>
      <c r="F22" s="3" t="s">
        <v>71</v>
      </c>
      <c r="G22" s="5" t="s">
        <v>93</v>
      </c>
    </row>
    <row r="23" spans="1:7" x14ac:dyDescent="0.2">
      <c r="A23" s="2" t="str">
        <f>HYPERLINK("https://www.fabsurplus.com/sdi_catalog/salesItemDetails.do?id=98730")</f>
        <v>https://www.fabsurplus.com/sdi_catalog/salesItemDetails.do?id=98730</v>
      </c>
      <c r="B23" s="2" t="s">
        <v>72</v>
      </c>
      <c r="C23" s="12" t="str">
        <f t="shared" si="0"/>
        <v>98730</v>
      </c>
      <c r="D23" s="2" t="s">
        <v>73</v>
      </c>
      <c r="E23" s="2" t="s">
        <v>74</v>
      </c>
      <c r="F23" s="2" t="s">
        <v>75</v>
      </c>
      <c r="G23" s="4" t="s">
        <v>93</v>
      </c>
    </row>
    <row r="24" spans="1:7" x14ac:dyDescent="0.2">
      <c r="A24" s="3" t="str">
        <f>HYPERLINK("https://www.fabsurplus.com/sdi_catalog/salesItemDetails.do?id=98731")</f>
        <v>https://www.fabsurplus.com/sdi_catalog/salesItemDetails.do?id=98731</v>
      </c>
      <c r="B24" s="3" t="s">
        <v>76</v>
      </c>
      <c r="C24" s="12" t="str">
        <f t="shared" si="0"/>
        <v>98731</v>
      </c>
      <c r="D24" s="3" t="s">
        <v>77</v>
      </c>
      <c r="E24" s="3" t="s">
        <v>78</v>
      </c>
      <c r="F24" s="3" t="s">
        <v>79</v>
      </c>
      <c r="G24" s="5" t="s">
        <v>93</v>
      </c>
    </row>
    <row r="25" spans="1:7" x14ac:dyDescent="0.2">
      <c r="A25" s="4" t="str">
        <f>HYPERLINK("https://www.fabsurplus.com/sdi_catalog/salesItemDetails.do?id=54859")</f>
        <v>https://www.fabsurplus.com/sdi_catalog/salesItemDetails.do?id=54859</v>
      </c>
      <c r="B25" s="4" t="s">
        <v>80</v>
      </c>
      <c r="C25" s="12" t="str">
        <f t="shared" si="0"/>
        <v>54859</v>
      </c>
      <c r="D25" s="4" t="s">
        <v>10</v>
      </c>
      <c r="E25" s="4" t="s">
        <v>81</v>
      </c>
      <c r="F25" s="4" t="s">
        <v>92</v>
      </c>
      <c r="G25" s="4" t="s">
        <v>93</v>
      </c>
    </row>
    <row r="26" spans="1:7" x14ac:dyDescent="0.2">
      <c r="A26" s="5" t="str">
        <f>HYPERLINK("https://www.fabsurplus.com/sdi_catalog/salesItemDetails.do?id=56140")</f>
        <v>https://www.fabsurplus.com/sdi_catalog/salesItemDetails.do?id=56140</v>
      </c>
      <c r="B26" s="5" t="s">
        <v>82</v>
      </c>
      <c r="C26" s="12" t="str">
        <f t="shared" si="0"/>
        <v>56140</v>
      </c>
      <c r="D26" s="5" t="s">
        <v>44</v>
      </c>
      <c r="E26" s="5" t="s">
        <v>83</v>
      </c>
      <c r="F26" s="5" t="s">
        <v>94</v>
      </c>
      <c r="G26" s="5" t="s">
        <v>93</v>
      </c>
    </row>
    <row r="27" spans="1:7" x14ac:dyDescent="0.2">
      <c r="A27" s="4" t="str">
        <f>HYPERLINK("https://www.fabsurplus.com/sdi_catalog/salesItemDetails.do?id=56144")</f>
        <v>https://www.fabsurplus.com/sdi_catalog/salesItemDetails.do?id=56144</v>
      </c>
      <c r="B27" s="4" t="s">
        <v>84</v>
      </c>
      <c r="C27" s="12" t="str">
        <f t="shared" si="0"/>
        <v>56144</v>
      </c>
      <c r="D27" s="4" t="s">
        <v>44</v>
      </c>
      <c r="E27" s="4" t="s">
        <v>85</v>
      </c>
      <c r="F27" s="4" t="s">
        <v>95</v>
      </c>
      <c r="G27" s="4" t="s">
        <v>93</v>
      </c>
    </row>
    <row r="28" spans="1:7" x14ac:dyDescent="0.2">
      <c r="A28" s="5" t="str">
        <f>HYPERLINK("https://www.fabsurplus.com/sdi_catalog/salesItemDetails.do?id=57773")</f>
        <v>https://www.fabsurplus.com/sdi_catalog/salesItemDetails.do?id=57773</v>
      </c>
      <c r="B28" s="5" t="s">
        <v>86</v>
      </c>
      <c r="C28" s="12" t="str">
        <f t="shared" si="0"/>
        <v>57773</v>
      </c>
      <c r="D28" s="5" t="s">
        <v>87</v>
      </c>
      <c r="E28" s="5" t="s">
        <v>88</v>
      </c>
      <c r="F28" s="5" t="s">
        <v>96</v>
      </c>
      <c r="G28" s="5" t="s">
        <v>93</v>
      </c>
    </row>
    <row r="29" spans="1:7" x14ac:dyDescent="0.2">
      <c r="A29" s="5" t="str">
        <f>HYPERLINK("https://www.fabsurplus.com/sdi_catalog/salesItemDetails.do?id=56813")</f>
        <v>https://www.fabsurplus.com/sdi_catalog/salesItemDetails.do?id=56813</v>
      </c>
      <c r="B29" s="5" t="s">
        <v>89</v>
      </c>
      <c r="C29" s="12" t="str">
        <f t="shared" si="0"/>
        <v>56813</v>
      </c>
      <c r="D29" s="5" t="s">
        <v>90</v>
      </c>
      <c r="E29" s="5" t="s">
        <v>91</v>
      </c>
      <c r="F29" s="5" t="s">
        <v>97</v>
      </c>
      <c r="G29" s="5" t="s">
        <v>93</v>
      </c>
    </row>
    <row r="30" spans="1:7" x14ac:dyDescent="0.2">
      <c r="A30" s="7" t="str">
        <f>HYPERLINK("https://www.fabsurplus.com/sdi_catalog/salesItemDetails.do?id=94015")</f>
        <v>https://www.fabsurplus.com/sdi_catalog/salesItemDetails.do?id=94015</v>
      </c>
      <c r="B30" s="7" t="s">
        <v>104</v>
      </c>
      <c r="C30" s="12" t="str">
        <f t="shared" si="0"/>
        <v>94015</v>
      </c>
      <c r="D30" s="7" t="s">
        <v>105</v>
      </c>
      <c r="E30" s="7" t="s">
        <v>106</v>
      </c>
      <c r="F30" s="7" t="s">
        <v>107</v>
      </c>
      <c r="G30" s="7" t="s">
        <v>93</v>
      </c>
    </row>
    <row r="31" spans="1:7" x14ac:dyDescent="0.2">
      <c r="A31" s="8" t="str">
        <f>HYPERLINK("https://www.fabsurplus.com/sdi_catalog/salesItemDetails.do?id=93994")</f>
        <v>https://www.fabsurplus.com/sdi_catalog/salesItemDetails.do?id=93994</v>
      </c>
      <c r="B31" s="8" t="s">
        <v>108</v>
      </c>
      <c r="C31" s="12" t="str">
        <f t="shared" si="0"/>
        <v>93994</v>
      </c>
      <c r="D31" s="8" t="s">
        <v>109</v>
      </c>
      <c r="E31" s="8" t="s">
        <v>110</v>
      </c>
      <c r="F31" s="8" t="s">
        <v>111</v>
      </c>
      <c r="G31" s="8" t="s">
        <v>93</v>
      </c>
    </row>
    <row r="32" spans="1:7" x14ac:dyDescent="0.2">
      <c r="A32" s="7" t="str">
        <f>HYPERLINK("https://www.fabsurplus.com/sdi_catalog/salesItemDetails.do?id=94004")</f>
        <v>https://www.fabsurplus.com/sdi_catalog/salesItemDetails.do?id=94004</v>
      </c>
      <c r="B32" s="7" t="s">
        <v>112</v>
      </c>
      <c r="C32" s="12" t="str">
        <f t="shared" si="0"/>
        <v>94004</v>
      </c>
      <c r="D32" s="7" t="s">
        <v>109</v>
      </c>
      <c r="E32" s="7" t="s">
        <v>113</v>
      </c>
      <c r="F32" s="7" t="s">
        <v>114</v>
      </c>
      <c r="G32" s="7" t="s">
        <v>93</v>
      </c>
    </row>
    <row r="33" spans="1:7" x14ac:dyDescent="0.2">
      <c r="A33" s="8" t="str">
        <f>HYPERLINK("https://www.fabsurplus.com/sdi_catalog/salesItemDetails.do?id=94020")</f>
        <v>https://www.fabsurplus.com/sdi_catalog/salesItemDetails.do?id=94020</v>
      </c>
      <c r="B33" s="8" t="s">
        <v>115</v>
      </c>
      <c r="C33" s="12" t="str">
        <f t="shared" si="0"/>
        <v>94020</v>
      </c>
      <c r="D33" s="8" t="s">
        <v>116</v>
      </c>
      <c r="E33" s="8" t="s">
        <v>117</v>
      </c>
      <c r="F33" s="8" t="s">
        <v>118</v>
      </c>
      <c r="G33" s="8" t="s">
        <v>93</v>
      </c>
    </row>
    <row r="34" spans="1:7" x14ac:dyDescent="0.2">
      <c r="A34" s="7" t="str">
        <f>HYPERLINK("https://www.fabsurplus.com/sdi_catalog/salesItemDetails.do?id=93989")</f>
        <v>https://www.fabsurplus.com/sdi_catalog/salesItemDetails.do?id=93989</v>
      </c>
      <c r="B34" s="7" t="s">
        <v>119</v>
      </c>
      <c r="C34" s="12" t="str">
        <f t="shared" si="0"/>
        <v>93989</v>
      </c>
      <c r="D34" s="7" t="s">
        <v>120</v>
      </c>
      <c r="E34" s="7" t="s">
        <v>121</v>
      </c>
      <c r="F34" s="7" t="s">
        <v>122</v>
      </c>
      <c r="G34" s="7" t="s">
        <v>93</v>
      </c>
    </row>
    <row r="35" spans="1:7" x14ac:dyDescent="0.2">
      <c r="A35" s="8" t="str">
        <f>HYPERLINK("https://www.fabsurplus.com/sdi_catalog/salesItemDetails.do?id=94017")</f>
        <v>https://www.fabsurplus.com/sdi_catalog/salesItemDetails.do?id=94017</v>
      </c>
      <c r="B35" s="8" t="s">
        <v>123</v>
      </c>
      <c r="C35" s="12" t="str">
        <f t="shared" si="0"/>
        <v>94017</v>
      </c>
      <c r="D35" s="8" t="s">
        <v>124</v>
      </c>
      <c r="E35" s="8" t="s">
        <v>125</v>
      </c>
      <c r="F35" s="8" t="s">
        <v>126</v>
      </c>
      <c r="G35" s="8" t="s">
        <v>93</v>
      </c>
    </row>
    <row r="36" spans="1:7" x14ac:dyDescent="0.2">
      <c r="A36" s="7" t="str">
        <f>HYPERLINK("https://www.fabsurplus.com/sdi_catalog/salesItemDetails.do?id=94006")</f>
        <v>https://www.fabsurplus.com/sdi_catalog/salesItemDetails.do?id=94006</v>
      </c>
      <c r="B36" s="7" t="s">
        <v>127</v>
      </c>
      <c r="C36" s="12" t="str">
        <f t="shared" si="0"/>
        <v>94006</v>
      </c>
      <c r="D36" s="7" t="s">
        <v>128</v>
      </c>
      <c r="E36" s="7" t="s">
        <v>129</v>
      </c>
      <c r="F36" s="7" t="s">
        <v>130</v>
      </c>
      <c r="G36" s="7" t="s">
        <v>93</v>
      </c>
    </row>
    <row r="37" spans="1:7" x14ac:dyDescent="0.2">
      <c r="A37" s="8" t="str">
        <f>HYPERLINK("https://www.fabsurplus.com/sdi_catalog/salesItemDetails.do?id=94007")</f>
        <v>https://www.fabsurplus.com/sdi_catalog/salesItemDetails.do?id=94007</v>
      </c>
      <c r="B37" s="8" t="s">
        <v>131</v>
      </c>
      <c r="C37" s="12" t="str">
        <f t="shared" si="0"/>
        <v>94007</v>
      </c>
      <c r="D37" s="8" t="s">
        <v>132</v>
      </c>
      <c r="E37" s="8" t="s">
        <v>133</v>
      </c>
      <c r="F37" s="8" t="s">
        <v>134</v>
      </c>
      <c r="G37" s="8" t="s">
        <v>93</v>
      </c>
    </row>
    <row r="38" spans="1:7" x14ac:dyDescent="0.2">
      <c r="A38" s="7" t="str">
        <f>HYPERLINK("https://www.fabsurplus.com/sdi_catalog/salesItemDetails.do?id=94002")</f>
        <v>https://www.fabsurplus.com/sdi_catalog/salesItemDetails.do?id=94002</v>
      </c>
      <c r="B38" s="7" t="s">
        <v>135</v>
      </c>
      <c r="C38" s="12" t="str">
        <f t="shared" si="0"/>
        <v>94002</v>
      </c>
      <c r="D38" s="7" t="s">
        <v>136</v>
      </c>
      <c r="E38" s="7" t="s">
        <v>137</v>
      </c>
      <c r="F38" s="7" t="s">
        <v>138</v>
      </c>
      <c r="G38" s="7" t="s">
        <v>93</v>
      </c>
    </row>
    <row r="39" spans="1:7" x14ac:dyDescent="0.2">
      <c r="A39" s="8" t="str">
        <f>HYPERLINK("https://www.fabsurplus.com/sdi_catalog/salesItemDetails.do?id=95379")</f>
        <v>https://www.fabsurplus.com/sdi_catalog/salesItemDetails.do?id=95379</v>
      </c>
      <c r="B39" s="8" t="s">
        <v>139</v>
      </c>
      <c r="C39" s="12" t="str">
        <f t="shared" si="0"/>
        <v>95379</v>
      </c>
      <c r="D39" s="8" t="s">
        <v>140</v>
      </c>
      <c r="E39" s="8" t="s">
        <v>141</v>
      </c>
      <c r="F39" s="8" t="s">
        <v>142</v>
      </c>
      <c r="G39" s="8" t="s">
        <v>93</v>
      </c>
    </row>
    <row r="40" spans="1:7" x14ac:dyDescent="0.2">
      <c r="A40" s="7" t="str">
        <f>HYPERLINK("https://www.fabsurplus.com/sdi_catalog/salesItemDetails.do?id=93995")</f>
        <v>https://www.fabsurplus.com/sdi_catalog/salesItemDetails.do?id=93995</v>
      </c>
      <c r="B40" s="7" t="s">
        <v>143</v>
      </c>
      <c r="C40" s="12" t="str">
        <f t="shared" si="0"/>
        <v>93995</v>
      </c>
      <c r="D40" s="7" t="s">
        <v>144</v>
      </c>
      <c r="E40" s="7" t="s">
        <v>145</v>
      </c>
      <c r="F40" s="7" t="s">
        <v>146</v>
      </c>
      <c r="G40" s="7" t="s">
        <v>93</v>
      </c>
    </row>
    <row r="41" spans="1:7" x14ac:dyDescent="0.2">
      <c r="A41" s="8" t="str">
        <f>HYPERLINK("https://www.fabsurplus.com/sdi_catalog/salesItemDetails.do?id=94013")</f>
        <v>https://www.fabsurplus.com/sdi_catalog/salesItemDetails.do?id=94013</v>
      </c>
      <c r="B41" s="8" t="s">
        <v>147</v>
      </c>
      <c r="C41" s="12" t="str">
        <f t="shared" si="0"/>
        <v>94013</v>
      </c>
      <c r="D41" s="8" t="s">
        <v>144</v>
      </c>
      <c r="E41" s="8" t="s">
        <v>148</v>
      </c>
      <c r="F41" s="8" t="s">
        <v>146</v>
      </c>
      <c r="G41" s="8" t="s">
        <v>93</v>
      </c>
    </row>
    <row r="42" spans="1:7" x14ac:dyDescent="0.2">
      <c r="A42" s="7" t="str">
        <f>HYPERLINK("https://www.fabsurplus.com/sdi_catalog/salesItemDetails.do?id=93999")</f>
        <v>https://www.fabsurplus.com/sdi_catalog/salesItemDetails.do?id=93999</v>
      </c>
      <c r="B42" s="7" t="s">
        <v>149</v>
      </c>
      <c r="C42" s="12" t="str">
        <f t="shared" si="0"/>
        <v>93999</v>
      </c>
      <c r="D42" s="7" t="s">
        <v>150</v>
      </c>
      <c r="E42" s="7" t="s">
        <v>151</v>
      </c>
      <c r="F42" s="7" t="s">
        <v>152</v>
      </c>
      <c r="G42" s="7" t="s">
        <v>93</v>
      </c>
    </row>
    <row r="43" spans="1:7" x14ac:dyDescent="0.2">
      <c r="A43" s="8" t="str">
        <f>HYPERLINK("https://www.fabsurplus.com/sdi_catalog/salesItemDetails.do?id=94003")</f>
        <v>https://www.fabsurplus.com/sdi_catalog/salesItemDetails.do?id=94003</v>
      </c>
      <c r="B43" s="8" t="s">
        <v>153</v>
      </c>
      <c r="C43" s="12" t="str">
        <f t="shared" si="0"/>
        <v>94003</v>
      </c>
      <c r="D43" s="8" t="s">
        <v>154</v>
      </c>
      <c r="E43" s="8" t="s">
        <v>155</v>
      </c>
      <c r="F43" s="8" t="s">
        <v>156</v>
      </c>
      <c r="G43" s="8" t="s">
        <v>93</v>
      </c>
    </row>
    <row r="44" spans="1:7" x14ac:dyDescent="0.2">
      <c r="A44" s="7" t="str">
        <f>HYPERLINK("https://www.fabsurplus.com/sdi_catalog/salesItemDetails.do?id=93991")</f>
        <v>https://www.fabsurplus.com/sdi_catalog/salesItemDetails.do?id=93991</v>
      </c>
      <c r="B44" s="7" t="s">
        <v>157</v>
      </c>
      <c r="C44" s="12" t="str">
        <f t="shared" si="0"/>
        <v>93991</v>
      </c>
      <c r="D44" s="7" t="s">
        <v>158</v>
      </c>
      <c r="E44" s="7" t="s">
        <v>159</v>
      </c>
      <c r="F44" s="7" t="s">
        <v>160</v>
      </c>
      <c r="G44" s="7" t="s">
        <v>93</v>
      </c>
    </row>
    <row r="45" spans="1:7" x14ac:dyDescent="0.2">
      <c r="A45" s="8" t="str">
        <f>HYPERLINK("https://www.fabsurplus.com/sdi_catalog/salesItemDetails.do?id=93996")</f>
        <v>https://www.fabsurplus.com/sdi_catalog/salesItemDetails.do?id=93996</v>
      </c>
      <c r="B45" s="8" t="s">
        <v>161</v>
      </c>
      <c r="C45" s="12" t="str">
        <f t="shared" si="0"/>
        <v>93996</v>
      </c>
      <c r="D45" s="8" t="s">
        <v>162</v>
      </c>
      <c r="E45" s="8" t="s">
        <v>163</v>
      </c>
      <c r="F45" s="8" t="s">
        <v>164</v>
      </c>
      <c r="G45" s="8" t="s">
        <v>93</v>
      </c>
    </row>
    <row r="46" spans="1:7" x14ac:dyDescent="0.2">
      <c r="A46" s="7" t="str">
        <f>HYPERLINK("https://www.fabsurplus.com/sdi_catalog/salesItemDetails.do?id=94014")</f>
        <v>https://www.fabsurplus.com/sdi_catalog/salesItemDetails.do?id=94014</v>
      </c>
      <c r="B46" s="7" t="s">
        <v>165</v>
      </c>
      <c r="C46" s="12" t="str">
        <f t="shared" si="0"/>
        <v>94014</v>
      </c>
      <c r="D46" s="7" t="s">
        <v>162</v>
      </c>
      <c r="E46" s="7" t="s">
        <v>163</v>
      </c>
      <c r="F46" s="7" t="s">
        <v>166</v>
      </c>
      <c r="G46" s="7" t="s">
        <v>93</v>
      </c>
    </row>
    <row r="47" spans="1:7" x14ac:dyDescent="0.2">
      <c r="A47" s="8" t="str">
        <f>HYPERLINK("https://www.fabsurplus.com/sdi_catalog/salesItemDetails.do?id=94016")</f>
        <v>https://www.fabsurplus.com/sdi_catalog/salesItemDetails.do?id=94016</v>
      </c>
      <c r="B47" s="8" t="s">
        <v>167</v>
      </c>
      <c r="C47" s="12" t="str">
        <f t="shared" si="0"/>
        <v>94016</v>
      </c>
      <c r="D47" s="8" t="s">
        <v>168</v>
      </c>
      <c r="E47" s="8" t="s">
        <v>169</v>
      </c>
      <c r="F47" s="8" t="s">
        <v>170</v>
      </c>
      <c r="G47" s="8" t="s">
        <v>93</v>
      </c>
    </row>
    <row r="48" spans="1:7" x14ac:dyDescent="0.2">
      <c r="A48" s="7" t="str">
        <f>HYPERLINK("https://www.fabsurplus.com/sdi_catalog/salesItemDetails.do?id=93988")</f>
        <v>https://www.fabsurplus.com/sdi_catalog/salesItemDetails.do?id=93988</v>
      </c>
      <c r="B48" s="7" t="s">
        <v>171</v>
      </c>
      <c r="C48" s="12" t="str">
        <f t="shared" si="0"/>
        <v>93988</v>
      </c>
      <c r="D48" s="7" t="s">
        <v>90</v>
      </c>
      <c r="E48" s="7" t="s">
        <v>172</v>
      </c>
      <c r="F48" s="7" t="s">
        <v>173</v>
      </c>
      <c r="G48" s="7" t="s">
        <v>93</v>
      </c>
    </row>
    <row r="49" spans="1:7" x14ac:dyDescent="0.2">
      <c r="A49" s="8" t="str">
        <f>HYPERLINK("https://www.fabsurplus.com/sdi_catalog/salesItemDetails.do?id=93990")</f>
        <v>https://www.fabsurplus.com/sdi_catalog/salesItemDetails.do?id=93990</v>
      </c>
      <c r="B49" s="8" t="s">
        <v>174</v>
      </c>
      <c r="C49" s="12" t="str">
        <f t="shared" si="0"/>
        <v>93990</v>
      </c>
      <c r="D49" s="8" t="s">
        <v>90</v>
      </c>
      <c r="E49" s="8" t="s">
        <v>175</v>
      </c>
      <c r="F49" s="8" t="s">
        <v>176</v>
      </c>
      <c r="G49" s="8" t="s">
        <v>93</v>
      </c>
    </row>
    <row r="50" spans="1:7" x14ac:dyDescent="0.2">
      <c r="A50" s="7" t="str">
        <f>HYPERLINK("https://www.fabsurplus.com/sdi_catalog/salesItemDetails.do?id=94008")</f>
        <v>https://www.fabsurplus.com/sdi_catalog/salesItemDetails.do?id=94008</v>
      </c>
      <c r="B50" s="7" t="s">
        <v>177</v>
      </c>
      <c r="C50" s="12" t="str">
        <f t="shared" si="0"/>
        <v>94008</v>
      </c>
      <c r="D50" s="7" t="s">
        <v>90</v>
      </c>
      <c r="E50" s="7" t="s">
        <v>178</v>
      </c>
      <c r="F50" s="7" t="s">
        <v>179</v>
      </c>
      <c r="G50" s="7" t="s">
        <v>93</v>
      </c>
    </row>
    <row r="51" spans="1:7" x14ac:dyDescent="0.2">
      <c r="A51" s="8" t="str">
        <f>HYPERLINK("https://www.fabsurplus.com/sdi_catalog/salesItemDetails.do?id=93419")</f>
        <v>https://www.fabsurplus.com/sdi_catalog/salesItemDetails.do?id=93419</v>
      </c>
      <c r="B51" s="8" t="s">
        <v>180</v>
      </c>
      <c r="C51" s="12" t="str">
        <f t="shared" si="0"/>
        <v>93419</v>
      </c>
      <c r="D51" s="8" t="s">
        <v>181</v>
      </c>
      <c r="E51" s="8" t="s">
        <v>182</v>
      </c>
      <c r="F51" s="8" t="s">
        <v>183</v>
      </c>
      <c r="G51" s="8" t="s">
        <v>93</v>
      </c>
    </row>
    <row r="52" spans="1:7" x14ac:dyDescent="0.2">
      <c r="A52" s="7" t="str">
        <f>HYPERLINK("https://www.fabsurplus.com/sdi_catalog/salesItemDetails.do?id=94011")</f>
        <v>https://www.fabsurplus.com/sdi_catalog/salesItemDetails.do?id=94011</v>
      </c>
      <c r="B52" s="7" t="s">
        <v>184</v>
      </c>
      <c r="C52" s="12" t="str">
        <f t="shared" si="0"/>
        <v>94011</v>
      </c>
      <c r="D52" s="7" t="s">
        <v>185</v>
      </c>
      <c r="E52" s="7" t="s">
        <v>186</v>
      </c>
      <c r="F52" s="7" t="s">
        <v>187</v>
      </c>
      <c r="G52" s="7" t="s">
        <v>93</v>
      </c>
    </row>
    <row r="53" spans="1:7" x14ac:dyDescent="0.2">
      <c r="A53" s="8" t="str">
        <f>HYPERLINK("https://www.fabsurplus.com/sdi_catalog/salesItemDetails.do?id=94012")</f>
        <v>https://www.fabsurplus.com/sdi_catalog/salesItemDetails.do?id=94012</v>
      </c>
      <c r="B53" s="8" t="s">
        <v>188</v>
      </c>
      <c r="C53" s="12" t="str">
        <f t="shared" si="0"/>
        <v>94012</v>
      </c>
      <c r="D53" s="8" t="s">
        <v>189</v>
      </c>
      <c r="E53" s="8" t="s">
        <v>190</v>
      </c>
      <c r="F53" s="8" t="s">
        <v>191</v>
      </c>
      <c r="G53" s="8" t="s">
        <v>93</v>
      </c>
    </row>
    <row r="54" spans="1:7" x14ac:dyDescent="0.2">
      <c r="A54" s="7" t="str">
        <f>HYPERLINK("https://www.fabsurplus.com/sdi_catalog/salesItemDetails.do?id=93416")</f>
        <v>https://www.fabsurplus.com/sdi_catalog/salesItemDetails.do?id=93416</v>
      </c>
      <c r="B54" s="7" t="s">
        <v>192</v>
      </c>
      <c r="C54" s="12" t="str">
        <f t="shared" si="0"/>
        <v>93416</v>
      </c>
      <c r="D54" s="7" t="s">
        <v>193</v>
      </c>
      <c r="E54" s="7" t="s">
        <v>194</v>
      </c>
      <c r="F54" s="7" t="s">
        <v>195</v>
      </c>
      <c r="G54" s="7" t="s">
        <v>93</v>
      </c>
    </row>
    <row r="55" spans="1:7" x14ac:dyDescent="0.2">
      <c r="A55" s="8" t="str">
        <f>HYPERLINK("https://www.fabsurplus.com/sdi_catalog/salesItemDetails.do?id=93418")</f>
        <v>https://www.fabsurplus.com/sdi_catalog/salesItemDetails.do?id=93418</v>
      </c>
      <c r="B55" s="8" t="s">
        <v>196</v>
      </c>
      <c r="C55" s="12" t="str">
        <f t="shared" si="0"/>
        <v>93418</v>
      </c>
      <c r="D55" s="8" t="s">
        <v>193</v>
      </c>
      <c r="E55" s="8" t="s">
        <v>197</v>
      </c>
      <c r="F55" s="8" t="s">
        <v>198</v>
      </c>
      <c r="G55" s="8" t="s">
        <v>93</v>
      </c>
    </row>
    <row r="56" spans="1:7" x14ac:dyDescent="0.2">
      <c r="A56" s="7" t="str">
        <f>HYPERLINK("https://www.fabsurplus.com/sdi_catalog/salesItemDetails.do?id=94001")</f>
        <v>https://www.fabsurplus.com/sdi_catalog/salesItemDetails.do?id=94001</v>
      </c>
      <c r="B56" s="7" t="s">
        <v>199</v>
      </c>
      <c r="C56" s="12" t="str">
        <f t="shared" si="0"/>
        <v>94001</v>
      </c>
      <c r="D56" s="7" t="s">
        <v>200</v>
      </c>
      <c r="E56" s="7" t="s">
        <v>201</v>
      </c>
      <c r="F56" s="7" t="s">
        <v>202</v>
      </c>
      <c r="G56" s="7" t="s">
        <v>93</v>
      </c>
    </row>
    <row r="57" spans="1:7" x14ac:dyDescent="0.2">
      <c r="A57" s="8" t="str">
        <f>HYPERLINK("https://www.fabsurplus.com/sdi_catalog/salesItemDetails.do?id=100027")</f>
        <v>https://www.fabsurplus.com/sdi_catalog/salesItemDetails.do?id=100027</v>
      </c>
      <c r="B57" s="8" t="s">
        <v>203</v>
      </c>
      <c r="C57" s="12" t="str">
        <f t="shared" si="0"/>
        <v>100027</v>
      </c>
      <c r="D57" s="8" t="s">
        <v>204</v>
      </c>
      <c r="E57" s="8" t="s">
        <v>205</v>
      </c>
      <c r="F57" s="8" t="s">
        <v>206</v>
      </c>
      <c r="G57" s="8" t="s">
        <v>103</v>
      </c>
    </row>
    <row r="58" spans="1:7" x14ac:dyDescent="0.2">
      <c r="A58" s="7" t="str">
        <f>HYPERLINK("https://www.fabsurplus.com/sdi_catalog/salesItemDetails.do?id=94009")</f>
        <v>https://www.fabsurplus.com/sdi_catalog/salesItemDetails.do?id=94009</v>
      </c>
      <c r="B58" s="7" t="s">
        <v>207</v>
      </c>
      <c r="C58" s="12" t="str">
        <f t="shared" si="0"/>
        <v>94009</v>
      </c>
      <c r="D58" s="7" t="s">
        <v>208</v>
      </c>
      <c r="E58" s="7" t="s">
        <v>209</v>
      </c>
      <c r="F58" s="7" t="s">
        <v>210</v>
      </c>
      <c r="G58" s="7" t="s">
        <v>102</v>
      </c>
    </row>
    <row r="59" spans="1:7" x14ac:dyDescent="0.2">
      <c r="A59" s="8" t="str">
        <f>HYPERLINK("https://www.fabsurplus.com/sdi_catalog/salesItemDetails.do?id=93998")</f>
        <v>https://www.fabsurplus.com/sdi_catalog/salesItemDetails.do?id=93998</v>
      </c>
      <c r="B59" s="8" t="s">
        <v>211</v>
      </c>
      <c r="C59" s="12" t="str">
        <f t="shared" si="0"/>
        <v>93998</v>
      </c>
      <c r="D59" s="8" t="s">
        <v>212</v>
      </c>
      <c r="E59" s="8" t="s">
        <v>213</v>
      </c>
      <c r="F59" s="8" t="s">
        <v>214</v>
      </c>
      <c r="G59" s="8" t="s">
        <v>103</v>
      </c>
    </row>
    <row r="60" spans="1:7" x14ac:dyDescent="0.2">
      <c r="A60" s="9" t="str">
        <f>HYPERLINK("https://www.fabsurplus.com/sdi_catalog/salesItemDetails.do?id=100360")</f>
        <v>https://www.fabsurplus.com/sdi_catalog/salesItemDetails.do?id=100360</v>
      </c>
      <c r="B60" s="9" t="s">
        <v>215</v>
      </c>
      <c r="C60" s="12" t="str">
        <f t="shared" si="0"/>
        <v>100360</v>
      </c>
      <c r="D60" s="9" t="s">
        <v>216</v>
      </c>
      <c r="E60" s="9" t="s">
        <v>217</v>
      </c>
      <c r="F60" s="9" t="s">
        <v>218</v>
      </c>
      <c r="G60" s="9" t="s">
        <v>103</v>
      </c>
    </row>
    <row r="61" spans="1:7" x14ac:dyDescent="0.2">
      <c r="A61" s="5" t="str">
        <f>HYPERLINK("https://www.fabsurplus.com/sdi_catalog/salesItemDetails.do?id=100363")</f>
        <v>https://www.fabsurplus.com/sdi_catalog/salesItemDetails.do?id=100363</v>
      </c>
      <c r="B61" s="5" t="s">
        <v>219</v>
      </c>
      <c r="C61" s="12" t="str">
        <f t="shared" si="0"/>
        <v>100363</v>
      </c>
      <c r="D61" s="5" t="s">
        <v>216</v>
      </c>
      <c r="E61" s="5" t="s">
        <v>220</v>
      </c>
      <c r="F61" s="5" t="s">
        <v>221</v>
      </c>
      <c r="G61" s="5" t="s">
        <v>93</v>
      </c>
    </row>
    <row r="62" spans="1:7" x14ac:dyDescent="0.2">
      <c r="A62" s="9" t="str">
        <f>HYPERLINK("https://www.fabsurplus.com/sdi_catalog/salesItemDetails.do?id=100364")</f>
        <v>https://www.fabsurplus.com/sdi_catalog/salesItemDetails.do?id=100364</v>
      </c>
      <c r="B62" s="9" t="s">
        <v>222</v>
      </c>
      <c r="C62" s="12" t="str">
        <f t="shared" si="0"/>
        <v>100364</v>
      </c>
      <c r="D62" s="9" t="s">
        <v>216</v>
      </c>
      <c r="E62" s="9" t="s">
        <v>223</v>
      </c>
      <c r="F62" s="9" t="s">
        <v>224</v>
      </c>
      <c r="G62" s="9" t="s">
        <v>103</v>
      </c>
    </row>
    <row r="63" spans="1:7" x14ac:dyDescent="0.2">
      <c r="A63" s="5" t="str">
        <f>HYPERLINK("https://www.fabsurplus.com/sdi_catalog/salesItemDetails.do?id=100357")</f>
        <v>https://www.fabsurplus.com/sdi_catalog/salesItemDetails.do?id=100357</v>
      </c>
      <c r="B63" s="5" t="s">
        <v>225</v>
      </c>
      <c r="C63" s="12" t="str">
        <f t="shared" si="0"/>
        <v>100357</v>
      </c>
      <c r="D63" s="5" t="s">
        <v>226</v>
      </c>
      <c r="E63" s="5" t="s">
        <v>227</v>
      </c>
      <c r="F63" s="5" t="s">
        <v>228</v>
      </c>
      <c r="G63" s="5" t="s">
        <v>103</v>
      </c>
    </row>
    <row r="64" spans="1:7" x14ac:dyDescent="0.2">
      <c r="A64" s="9" t="str">
        <f>HYPERLINK("https://www.fabsurplus.com/sdi_catalog/salesItemDetails.do?id=100355")</f>
        <v>https://www.fabsurplus.com/sdi_catalog/salesItemDetails.do?id=100355</v>
      </c>
      <c r="B64" s="9" t="s">
        <v>229</v>
      </c>
      <c r="C64" s="12" t="str">
        <f t="shared" si="0"/>
        <v>100355</v>
      </c>
      <c r="D64" s="9" t="s">
        <v>230</v>
      </c>
      <c r="E64" s="9" t="s">
        <v>231</v>
      </c>
      <c r="F64" s="9" t="s">
        <v>232</v>
      </c>
      <c r="G64" s="9" t="s">
        <v>93</v>
      </c>
    </row>
    <row r="65" spans="1:7" x14ac:dyDescent="0.2">
      <c r="A65" s="5" t="str">
        <f>HYPERLINK("https://www.fabsurplus.com/sdi_catalog/salesItemDetails.do?id=100356")</f>
        <v>https://www.fabsurplus.com/sdi_catalog/salesItemDetails.do?id=100356</v>
      </c>
      <c r="B65" s="5" t="s">
        <v>233</v>
      </c>
      <c r="C65" s="12" t="str">
        <f t="shared" si="0"/>
        <v>100356</v>
      </c>
      <c r="D65" s="5" t="s">
        <v>234</v>
      </c>
      <c r="E65" s="5" t="s">
        <v>235</v>
      </c>
      <c r="F65" s="5" t="s">
        <v>236</v>
      </c>
      <c r="G65" s="5" t="s">
        <v>103</v>
      </c>
    </row>
    <row r="66" spans="1:7" x14ac:dyDescent="0.2">
      <c r="A66" s="9" t="str">
        <f>HYPERLINK("https://www.fabsurplus.com/sdi_catalog/salesItemDetails.do?id=100359")</f>
        <v>https://www.fabsurplus.com/sdi_catalog/salesItemDetails.do?id=100359</v>
      </c>
      <c r="B66" s="9" t="s">
        <v>237</v>
      </c>
      <c r="C66" s="12" t="str">
        <f t="shared" si="0"/>
        <v>100359</v>
      </c>
      <c r="D66" s="9" t="s">
        <v>238</v>
      </c>
      <c r="E66" s="9" t="s">
        <v>239</v>
      </c>
      <c r="F66" s="9" t="s">
        <v>240</v>
      </c>
      <c r="G66" s="9" t="s">
        <v>103</v>
      </c>
    </row>
    <row r="67" spans="1:7" x14ac:dyDescent="0.2">
      <c r="A67" s="5" t="str">
        <f>HYPERLINK("https://www.fabsurplus.com/sdi_catalog/salesItemDetails.do?id=100362")</f>
        <v>https://www.fabsurplus.com/sdi_catalog/salesItemDetails.do?id=100362</v>
      </c>
      <c r="B67" s="5" t="s">
        <v>241</v>
      </c>
      <c r="C67" s="12" t="str">
        <f t="shared" ref="C67:C75" si="1">HYPERLINK(A67,B67)</f>
        <v>100362</v>
      </c>
      <c r="D67" s="5" t="s">
        <v>242</v>
      </c>
      <c r="E67" s="5" t="s">
        <v>243</v>
      </c>
      <c r="F67" s="5" t="s">
        <v>244</v>
      </c>
      <c r="G67" s="5" t="s">
        <v>93</v>
      </c>
    </row>
    <row r="68" spans="1:7" x14ac:dyDescent="0.2">
      <c r="A68" s="9" t="str">
        <f>HYPERLINK("https://www.fabsurplus.com/sdi_catalog/salesItemDetails.do?id=100351")</f>
        <v>https://www.fabsurplus.com/sdi_catalog/salesItemDetails.do?id=100351</v>
      </c>
      <c r="B68" s="9" t="s">
        <v>245</v>
      </c>
      <c r="C68" s="12" t="str">
        <f t="shared" si="1"/>
        <v>100351</v>
      </c>
      <c r="D68" s="9" t="s">
        <v>246</v>
      </c>
      <c r="E68" s="9" t="s">
        <v>247</v>
      </c>
      <c r="F68" s="9" t="s">
        <v>248</v>
      </c>
      <c r="G68" s="9" t="s">
        <v>93</v>
      </c>
    </row>
    <row r="69" spans="1:7" x14ac:dyDescent="0.2">
      <c r="A69" s="5" t="str">
        <f>HYPERLINK("https://www.fabsurplus.com/sdi_catalog/salesItemDetails.do?id=100352")</f>
        <v>https://www.fabsurplus.com/sdi_catalog/salesItemDetails.do?id=100352</v>
      </c>
      <c r="B69" s="5" t="s">
        <v>249</v>
      </c>
      <c r="C69" s="12" t="str">
        <f t="shared" si="1"/>
        <v>100352</v>
      </c>
      <c r="D69" s="5" t="s">
        <v>250</v>
      </c>
      <c r="E69" s="5" t="s">
        <v>251</v>
      </c>
      <c r="F69" s="5" t="s">
        <v>252</v>
      </c>
      <c r="G69" s="5" t="s">
        <v>103</v>
      </c>
    </row>
    <row r="70" spans="1:7" x14ac:dyDescent="0.2">
      <c r="A70" s="9" t="str">
        <f>HYPERLINK("https://www.fabsurplus.com/sdi_catalog/salesItemDetails.do?id=100353")</f>
        <v>https://www.fabsurplus.com/sdi_catalog/salesItemDetails.do?id=100353</v>
      </c>
      <c r="B70" s="9" t="s">
        <v>253</v>
      </c>
      <c r="C70" s="12" t="str">
        <f t="shared" si="1"/>
        <v>100353</v>
      </c>
      <c r="D70" s="9" t="s">
        <v>250</v>
      </c>
      <c r="E70" s="9" t="s">
        <v>254</v>
      </c>
      <c r="F70" s="9" t="s">
        <v>255</v>
      </c>
      <c r="G70" s="9" t="s">
        <v>101</v>
      </c>
    </row>
    <row r="71" spans="1:7" x14ac:dyDescent="0.2">
      <c r="A71" s="5" t="str">
        <f>HYPERLINK("https://www.fabsurplus.com/sdi_catalog/salesItemDetails.do?id=100354")</f>
        <v>https://www.fabsurplus.com/sdi_catalog/salesItemDetails.do?id=100354</v>
      </c>
      <c r="B71" s="5" t="s">
        <v>256</v>
      </c>
      <c r="C71" s="12" t="str">
        <f t="shared" si="1"/>
        <v>100354</v>
      </c>
      <c r="D71" s="5" t="s">
        <v>250</v>
      </c>
      <c r="E71" s="5" t="s">
        <v>257</v>
      </c>
      <c r="F71" s="5" t="s">
        <v>258</v>
      </c>
      <c r="G71" s="5" t="s">
        <v>93</v>
      </c>
    </row>
    <row r="72" spans="1:7" x14ac:dyDescent="0.2">
      <c r="A72" s="9" t="str">
        <f>HYPERLINK("https://www.fabsurplus.com/sdi_catalog/salesItemDetails.do?id=100361")</f>
        <v>https://www.fabsurplus.com/sdi_catalog/salesItemDetails.do?id=100361</v>
      </c>
      <c r="B72" s="9" t="s">
        <v>259</v>
      </c>
      <c r="C72" s="12" t="str">
        <f t="shared" si="1"/>
        <v>100361</v>
      </c>
      <c r="D72" s="9" t="s">
        <v>250</v>
      </c>
      <c r="E72" s="9" t="s">
        <v>260</v>
      </c>
      <c r="F72" s="9" t="s">
        <v>261</v>
      </c>
      <c r="G72" s="9" t="s">
        <v>103</v>
      </c>
    </row>
    <row r="73" spans="1:7" x14ac:dyDescent="0.2">
      <c r="A73" s="5" t="str">
        <f>HYPERLINK("https://www.fabsurplus.com/sdi_catalog/salesItemDetails.do?id=100358")</f>
        <v>https://www.fabsurplus.com/sdi_catalog/salesItemDetails.do?id=100358</v>
      </c>
      <c r="B73" s="5" t="s">
        <v>262</v>
      </c>
      <c r="C73" s="12" t="str">
        <f t="shared" si="1"/>
        <v>100358</v>
      </c>
      <c r="D73" s="5" t="s">
        <v>263</v>
      </c>
      <c r="E73" s="5" t="s">
        <v>264</v>
      </c>
      <c r="F73" s="5" t="s">
        <v>265</v>
      </c>
      <c r="G73" s="5" t="s">
        <v>103</v>
      </c>
    </row>
    <row r="74" spans="1:7" x14ac:dyDescent="0.2">
      <c r="A74" s="9" t="str">
        <f>HYPERLINK("https://www.fabsurplus.com/sdi_catalog/salesItemDetails.do?id=100349")</f>
        <v>https://www.fabsurplus.com/sdi_catalog/salesItemDetails.do?id=100349</v>
      </c>
      <c r="B74" s="9" t="s">
        <v>266</v>
      </c>
      <c r="C74" s="12" t="str">
        <f t="shared" si="1"/>
        <v>100349</v>
      </c>
      <c r="D74" s="9" t="s">
        <v>267</v>
      </c>
      <c r="E74" s="9" t="s">
        <v>268</v>
      </c>
      <c r="F74" s="9" t="s">
        <v>269</v>
      </c>
      <c r="G74" s="9" t="s">
        <v>100</v>
      </c>
    </row>
    <row r="75" spans="1:7" x14ac:dyDescent="0.2">
      <c r="A75" s="5" t="str">
        <f>HYPERLINK("https://www.fabsurplus.com/sdi_catalog/salesItemDetails.do?id=100350")</f>
        <v>https://www.fabsurplus.com/sdi_catalog/salesItemDetails.do?id=100350</v>
      </c>
      <c r="B75" s="5" t="s">
        <v>270</v>
      </c>
      <c r="C75" s="12" t="str">
        <f t="shared" si="1"/>
        <v>100350</v>
      </c>
      <c r="D75" s="5" t="s">
        <v>267</v>
      </c>
      <c r="E75" s="5" t="s">
        <v>271</v>
      </c>
      <c r="F75" s="5" t="s">
        <v>272</v>
      </c>
      <c r="G75" s="5" t="s">
        <v>99</v>
      </c>
    </row>
  </sheetData>
  <phoneticPr fontId="2" type="noConversion"/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Solar Equipment Aug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dcterms:created xsi:type="dcterms:W3CDTF">2020-08-04T16:12:00Z</dcterms:created>
  <dcterms:modified xsi:type="dcterms:W3CDTF">2020-08-05T10:20:50Z</dcterms:modified>
</cp:coreProperties>
</file>